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Asus\Desktop\"/>
    </mc:Choice>
  </mc:AlternateContent>
  <xr:revisionPtr revIDLastSave="0" documentId="8_{A825C09D-63CC-4795-A24B-A4F59E52AE36}" xr6:coauthVersionLast="45" xr6:coauthVersionMax="45" xr10:uidLastSave="{00000000-0000-0000-0000-000000000000}"/>
  <workbookProtection workbookAlgorithmName="SHA-512" workbookHashValue="zlMiavQDIRWW1FrbbQNzOTo2qsDm4fU7f+M+rb+qhro3DP0rSDhi+5FilXCvTSKI5Wt9Uj9r/x0NrIKK82B5gQ==" workbookSaltValue="sBm/7H3ogs6+rZbtY8sLXQ==" workbookSpinCount="100000" lockStructure="1"/>
  <bookViews>
    <workbookView xWindow="-120" yWindow="-120" windowWidth="20730" windowHeight="11160" xr2:uid="{00000000-000D-0000-FFFF-FFFF00000000}"/>
  </bookViews>
  <sheets>
    <sheet name="Veri Formu" sheetId="7" r:id="rId1"/>
    <sheet name="Tarihler" sheetId="9" state="hidden" r:id="rId2"/>
    <sheet name="Forma ilişkin açıklamalar" sheetId="2" r:id="rId3"/>
    <sheet name="Kontro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9" l="1"/>
  <c r="A1" i="9" s="1"/>
  <c r="C28" i="8" s="1"/>
  <c r="E28" i="8" s="1"/>
  <c r="B2" i="9"/>
  <c r="C2" i="9" s="1"/>
  <c r="B3" i="9" s="1"/>
  <c r="C3" i="9" s="1"/>
  <c r="B4" i="9" s="1"/>
  <c r="C4" i="9" s="1"/>
  <c r="B5" i="9" s="1"/>
  <c r="C5" i="9" s="1"/>
  <c r="B6" i="9" s="1"/>
  <c r="C6" i="9" s="1"/>
  <c r="B7" i="9" s="1"/>
  <c r="C7" i="9" s="1"/>
  <c r="B8" i="9" s="1"/>
  <c r="C8" i="9" s="1"/>
  <c r="B9" i="9" s="1"/>
  <c r="C9" i="9" s="1"/>
  <c r="B10" i="9" s="1"/>
  <c r="C10" i="9" s="1"/>
  <c r="B11" i="9" s="1"/>
  <c r="C11" i="9" s="1"/>
  <c r="B12" i="9" s="1"/>
  <c r="C12" i="9" s="1"/>
  <c r="B13" i="9" s="1"/>
  <c r="C13" i="9" s="1"/>
  <c r="B14" i="9" s="1"/>
  <c r="C14" i="9" s="1"/>
  <c r="B15" i="9" s="1"/>
  <c r="C15" i="9" s="1"/>
  <c r="B16" i="9" s="1"/>
  <c r="C16" i="9" s="1"/>
  <c r="B17" i="9" s="1"/>
  <c r="C17" i="9" s="1"/>
  <c r="B18" i="9" s="1"/>
  <c r="C18" i="9" s="1"/>
  <c r="B19" i="9" s="1"/>
  <c r="C19" i="9" s="1"/>
  <c r="B20" i="9" s="1"/>
  <c r="C20" i="9" s="1"/>
  <c r="B21" i="9" s="1"/>
  <c r="C21" i="9" s="1"/>
  <c r="B22" i="9" s="1"/>
  <c r="C22" i="9" s="1"/>
  <c r="B23" i="9" s="1"/>
  <c r="C23" i="9" s="1"/>
  <c r="B24" i="9" s="1"/>
  <c r="C24" i="9" s="1"/>
  <c r="B25" i="9" s="1"/>
  <c r="C25" i="9" s="1"/>
  <c r="B26" i="9" s="1"/>
  <c r="C26" i="9" s="1"/>
  <c r="B27" i="9" s="1"/>
  <c r="C27" i="9" s="1"/>
  <c r="B28" i="9" s="1"/>
  <c r="C28" i="9" s="1"/>
  <c r="B29" i="9" s="1"/>
  <c r="C29" i="9" s="1"/>
  <c r="B30" i="9" s="1"/>
  <c r="C30" i="9" s="1"/>
  <c r="A2" i="9" l="1"/>
  <c r="A3" i="9" l="1"/>
  <c r="A4" i="9" l="1"/>
  <c r="A5" i="9" l="1"/>
  <c r="A6" i="9" l="1"/>
  <c r="C50" i="7"/>
  <c r="C17" i="8"/>
  <c r="C19" i="8"/>
  <c r="B23" i="8"/>
  <c r="B27" i="8"/>
  <c r="C24" i="8"/>
  <c r="B22" i="8"/>
  <c r="C11" i="8"/>
  <c r="B15" i="8"/>
  <c r="C5" i="8"/>
  <c r="C4" i="8"/>
  <c r="C7" i="8"/>
  <c r="B20" i="8"/>
  <c r="B16" i="8"/>
  <c r="C6" i="8"/>
  <c r="B7" i="8"/>
  <c r="C18" i="8"/>
  <c r="B17" i="8"/>
  <c r="B25" i="8"/>
  <c r="B19" i="8"/>
  <c r="B21" i="8"/>
  <c r="C20" i="8"/>
  <c r="C26" i="8"/>
  <c r="B24" i="8"/>
  <c r="B18" i="8"/>
  <c r="B26" i="8"/>
  <c r="C13" i="8"/>
  <c r="B6" i="8"/>
  <c r="A7" i="9" l="1"/>
  <c r="G20" i="8"/>
  <c r="G19" i="8"/>
  <c r="G26" i="8"/>
  <c r="G18" i="8"/>
  <c r="G17" i="8"/>
  <c r="G24" i="8"/>
  <c r="F20" i="8"/>
  <c r="F19" i="8"/>
  <c r="F26" i="8"/>
  <c r="F18" i="8"/>
  <c r="F17" i="8"/>
  <c r="F24" i="8"/>
  <c r="E20" i="8"/>
  <c r="E19" i="8"/>
  <c r="E26" i="8"/>
  <c r="E18" i="8"/>
  <c r="E17" i="8"/>
  <c r="E24" i="8"/>
  <c r="E7" i="8"/>
  <c r="E6" i="8"/>
  <c r="F7" i="8"/>
  <c r="G7" i="8"/>
  <c r="F6" i="8"/>
  <c r="G6" i="8"/>
  <c r="D50" i="7"/>
  <c r="E50" i="7"/>
  <c r="F50" i="7"/>
  <c r="D43" i="7"/>
  <c r="E43" i="7"/>
  <c r="F43" i="7"/>
  <c r="C43" i="7"/>
  <c r="D34" i="7"/>
  <c r="E34" i="7"/>
  <c r="F34" i="7"/>
  <c r="C34" i="7"/>
  <c r="D24" i="7"/>
  <c r="E24" i="7"/>
  <c r="F24" i="7"/>
  <c r="C24" i="7"/>
  <c r="B3" i="8"/>
  <c r="B4" i="8"/>
  <c r="C12" i="8"/>
  <c r="C3" i="8"/>
  <c r="B12" i="8"/>
  <c r="C21" i="8"/>
  <c r="B9" i="8"/>
  <c r="C8" i="8"/>
  <c r="C23" i="8"/>
  <c r="C10" i="8"/>
  <c r="B5" i="8"/>
  <c r="B11" i="8"/>
  <c r="C16" i="8"/>
  <c r="C25" i="8"/>
  <c r="B2" i="8"/>
  <c r="B14" i="8"/>
  <c r="B8" i="8"/>
  <c r="B10" i="8"/>
  <c r="B13" i="8"/>
  <c r="F25" i="8" l="1"/>
  <c r="E25" i="8"/>
  <c r="G25" i="8"/>
  <c r="A8" i="9"/>
  <c r="G21" i="8"/>
  <c r="F21" i="8"/>
  <c r="E21" i="8"/>
  <c r="E42" i="7"/>
  <c r="F42" i="7"/>
  <c r="G23" i="8"/>
  <c r="F23" i="8"/>
  <c r="E23" i="8"/>
  <c r="G16" i="8"/>
  <c r="E16" i="8"/>
  <c r="F16" i="8"/>
  <c r="F23" i="7"/>
  <c r="E3" i="8"/>
  <c r="E11" i="8"/>
  <c r="E13" i="8"/>
  <c r="E10" i="8"/>
  <c r="E4" i="8"/>
  <c r="E8" i="8"/>
  <c r="E5" i="8"/>
  <c r="E12" i="8"/>
  <c r="F10" i="8"/>
  <c r="F3" i="8"/>
  <c r="F8" i="8"/>
  <c r="F12" i="8"/>
  <c r="F13" i="8"/>
  <c r="F5" i="8"/>
  <c r="F11" i="8"/>
  <c r="F4" i="8"/>
  <c r="C42" i="7"/>
  <c r="G13" i="8"/>
  <c r="G5" i="8"/>
  <c r="G11" i="8"/>
  <c r="G4" i="8"/>
  <c r="E23" i="7"/>
  <c r="D23" i="7"/>
  <c r="G8" i="8"/>
  <c r="G10" i="8"/>
  <c r="G3" i="8"/>
  <c r="G12" i="8"/>
  <c r="D42" i="7"/>
  <c r="C23" i="7"/>
  <c r="C15" i="8"/>
  <c r="C2" i="8"/>
  <c r="C22" i="8"/>
  <c r="C9" i="8"/>
  <c r="E58" i="7" l="1"/>
  <c r="A9" i="9"/>
  <c r="F22" i="8"/>
  <c r="G22" i="8"/>
  <c r="E22" i="8"/>
  <c r="G15" i="8"/>
  <c r="E15" i="8"/>
  <c r="F15" i="8"/>
  <c r="F58" i="7"/>
  <c r="E9" i="8"/>
  <c r="E2" i="8"/>
  <c r="F9" i="8"/>
  <c r="F2" i="8"/>
  <c r="G2" i="8"/>
  <c r="G9" i="8"/>
  <c r="C58" i="7"/>
  <c r="D58" i="7"/>
  <c r="C27" i="8"/>
  <c r="C14" i="8"/>
  <c r="C62" i="7" l="1"/>
  <c r="A10" i="9"/>
  <c r="F27" i="8"/>
  <c r="E27" i="8"/>
  <c r="G27" i="8"/>
  <c r="E14" i="8"/>
  <c r="F14" i="8"/>
  <c r="G14" i="8"/>
  <c r="A11" i="9" l="1"/>
  <c r="A12" i="9" l="1"/>
  <c r="A13" i="9" l="1"/>
  <c r="A14" i="9" l="1"/>
  <c r="A15" i="9" l="1"/>
  <c r="A16" i="9" l="1"/>
  <c r="A17" i="9" l="1"/>
  <c r="A18" i="9" l="1"/>
  <c r="A19" i="9" l="1"/>
  <c r="A20" i="9" l="1"/>
  <c r="A21" i="9" l="1"/>
  <c r="A22" i="9" l="1"/>
  <c r="A23" i="9" l="1"/>
  <c r="A24" i="9" l="1"/>
  <c r="A25" i="9" l="1"/>
  <c r="A26" i="9" l="1"/>
  <c r="A27" i="9" l="1"/>
  <c r="A28" i="9" l="1"/>
  <c r="A29" i="9" l="1"/>
  <c r="A30" i="9" l="1"/>
  <c r="F28" i="8" l="1"/>
  <c r="G28" i="8"/>
</calcChain>
</file>

<file path=xl/sharedStrings.xml><?xml version="1.0" encoding="utf-8"?>
<sst xmlns="http://schemas.openxmlformats.org/spreadsheetml/2006/main" count="154" uniqueCount="97">
  <si>
    <t>Lütfen bilançodaki pasif değerleri pozitif (+) yönlü giriniz.</t>
  </si>
  <si>
    <t>Form doldurulurken dikkat edilmesi gereken hususlar:</t>
  </si>
  <si>
    <t>A) ÖN BİLGİLER</t>
  </si>
  <si>
    <t>Vergi Numarası (VKN)</t>
  </si>
  <si>
    <t>TL</t>
  </si>
  <si>
    <t>USD</t>
  </si>
  <si>
    <t>EUR</t>
  </si>
  <si>
    <t>Ana Hesaplar alt hesapların toplamından oluşmaktadır. Bu alanlar korumalıdır. Lütfen "korumalı olmayan" alanlara giriş yapınız</t>
  </si>
  <si>
    <t>B) YABANCI PARA POZİSYONU</t>
  </si>
  <si>
    <t>USD ($)'nin TL karşılığı</t>
  </si>
  <si>
    <t>EUR (€)'nun TL Karşılığı</t>
  </si>
  <si>
    <t>Diğer Döviz Cinslerinin TL Karşılığı</t>
  </si>
  <si>
    <t>I- AKTİF (VARLIKLAR) TOPLAMI</t>
  </si>
  <si>
    <t>1. Kasa</t>
  </si>
  <si>
    <t>TL'ye Çevrim için Kullanılacak Döviz Kuru Değeri</t>
  </si>
  <si>
    <t>Firmanın faturalarında belirtmek zorunda olduğu vergi numarasıdır.</t>
  </si>
  <si>
    <t>I-AKTİF (VARLIKLAR) YABANCI PARA TOPLAMI</t>
  </si>
  <si>
    <t>AÇIKLAMALAR</t>
  </si>
  <si>
    <t xml:space="preserve">1. Kasa </t>
  </si>
  <si>
    <t>II- PASİF (KAYNAKLAR) YABANCI PARA TOPLAMI</t>
  </si>
  <si>
    <t>III- NET BİLANÇO İÇİ YABANCI PARA POZİSYONU (I-II)</t>
  </si>
  <si>
    <t>III- NET BİLANÇO İÇİ YABANCI PARA POZİSYONU ("I-II")</t>
  </si>
  <si>
    <t>II- PASİF (KAYNAKLAR) TOPLAMI</t>
  </si>
  <si>
    <t>Kurumsal İzleme Haftalık YP Pozisyon Formu</t>
  </si>
  <si>
    <t>Firma Unvanı</t>
  </si>
  <si>
    <t>2. Alınan Çekler</t>
  </si>
  <si>
    <t>3. Bankalar</t>
  </si>
  <si>
    <t>4. Diğer Hazır Değerler</t>
  </si>
  <si>
    <t>5. Menkul Kıymetler</t>
  </si>
  <si>
    <t>6. Kısa Vadeli Ticari Alacaklar</t>
  </si>
  <si>
    <t>7. Kısa Vadeli Ortak, İştirak ve Bağlı Ortaklıklardan Alacaklar</t>
  </si>
  <si>
    <t>8. Kısa Vadeli Diğer Alacaklar</t>
  </si>
  <si>
    <t>9. Stoklar</t>
  </si>
  <si>
    <t>KISA VADELİ VARLIKLAR TOPLAMI</t>
  </si>
  <si>
    <t>UZUN VADELİ VARLIKLAR TOPLAMI</t>
  </si>
  <si>
    <t>10. Uzun Vadeli Ticari Alacaklar</t>
  </si>
  <si>
    <t>11. Uzun Vadeli Ortak, İştirak ve Bağlı Ortaklıklardan Alacaklar</t>
  </si>
  <si>
    <t>12. Uzun Vadeli Diğer Alacaklar</t>
  </si>
  <si>
    <t>13. Mali Duran Varlıklar</t>
  </si>
  <si>
    <t>KISA VADELİ PASİF KAYNAKLAR TOPLAMI</t>
  </si>
  <si>
    <t>1. Kısa Vadeli Krediler</t>
  </si>
  <si>
    <t>2. Kısa Vadeli Diğer Mali Borçlar</t>
  </si>
  <si>
    <t>3. Kısa Vadeli Ticari Borçlar</t>
  </si>
  <si>
    <t>4. Kısa Vadeli Ortaklara, İştiraklere ve Bağlı Ortaklıklara Borçlar</t>
  </si>
  <si>
    <t>5. Kısa Vadeli Diğer Borçlar</t>
  </si>
  <si>
    <t>6. Kısa Vadeli Avanslar</t>
  </si>
  <si>
    <t>UZUN VADELİ PASİF KAYNAKLAR TOPLAMI</t>
  </si>
  <si>
    <t>7. Uzun Vadeli Krediler</t>
  </si>
  <si>
    <t>8. Uzun Vadeli Diğer Yabancı Kaynaklar</t>
  </si>
  <si>
    <t>9. Uzun Vadeli Ticari Borçlar</t>
  </si>
  <si>
    <t>10. Uzun Vadeli Ortaklara, İştiraklere ve Bağlı Ortaklıklara Borçlar</t>
  </si>
  <si>
    <t>11. Uzun Vadeli Diğer Borçlar</t>
  </si>
  <si>
    <t>12. Uzun Vadeli Avanslar</t>
  </si>
  <si>
    <t>Firmanın Ticaret Sicile kayıtlı yasal unvanı bu alana girilmelidir.</t>
  </si>
  <si>
    <t xml:space="preserve">"Kısa Vadeli Ticari Alacaklar" bölümüne; 
İşletmenin "120. Alıcılar, 121. Alacak Senetleri, 126. Verilen Depozito ve Teminatlar, 127.Diğer Ticari Alacak Senetleri ve Bonoları "  hesaplarındaki YP ve TL tutarlar yazılacaktır. 
</t>
  </si>
  <si>
    <t xml:space="preserve">"Kısa Vadeli Ortak, İştirak ve Bağlı Ortaklıklardan Alacaklar" bölümüne; 
İşletmenin "131. Ortaklardan Alacaklar", "132. İştiraklerden Alacaklar" ve "133. Bağlı Ortaklıklardan Alacaklar "  hesaplarındaki YP ve TL tutarlar ilgili alanlara yazılacaktır. 
</t>
  </si>
  <si>
    <t xml:space="preserve">"Kısa Vadeli Diğer Alacaklar" bölümüne; 
İşletmenin "136. Diğer Çesitli Alacaklar" hesabındaki YP ve TL tutarlar ilgili alanlara yazılacaktır. 
</t>
  </si>
  <si>
    <t xml:space="preserve">"Stoklar" bölümüne; 
İşletmenin "150. İlk Madde ve Malzeme, 151.Yarı Mamuller - Üretim, 152. Mamuller, 153. Ticari Mallar ve 159. Verilen Siparis Avansları  " hesaplarındaki YP ve TL tutarlar ilgili alanlara yazılacaktır. 
</t>
  </si>
  <si>
    <t xml:space="preserve">"Uzun Vadeli Ticari Alacaklar" bölümüne; 
İşletmenin "220. Alıcılar, 221. Alacak Senetleri, 226. Verilen Depozito ve Teminatlar" hesaplarındaki YP ve TL tutarlar ilgili alanlara yazılacaktır. 
</t>
  </si>
  <si>
    <t xml:space="preserve">"Uzun Vadeli Ortak, İştirak ve Bağlı Ortaklıklardan Alacaklar" bölümüne; 
İşletmenin "231. Ortaklardan Alacaklar, 232. İştiraklerden Alacaklar ve 233. Bağlı Ortaklıklardan Alacaklar" hesaplarındaki YP ve TL tutarlar ilgili alanlara yazılacaktır. 
</t>
  </si>
  <si>
    <t xml:space="preserve">"Mali Duran Varlıklar" bölümüne; 
İşletmenin "240. Bağlı Menkul Kıymetler ,242. İştirakler, 243. İştiraklere Sermaye Taahhütleri, 245. Bağlı Ortaklıklar, 246. Bağlı Ortak. Sermaye Taahhütleri  ve 248. Diğer Mali Duran Varlıklar"  hesaplarındaki YP ve TL tutarlar ilgili alanlara yazılacaktır. 
</t>
  </si>
  <si>
    <t xml:space="preserve">"Kısa Vadeli Ticari Borçlar" bölümüne; 
İşletmenin "320. Satıcılar, 321. Borç Senetleri, 326. Alınan Depozito ve Teminatlar ve 329. Diğer Ticari Borçlar "  hesaplarındaki YP ve TL tutarlar ilgili alanlara yazılacaktır. 
</t>
  </si>
  <si>
    <t xml:space="preserve">"Kısa Vadeli Ortaklara, İştiraklere ve Bağlı Ortaklıklara Borçlar" bölümüne; 
İşletmenin "331. Ortaklara Borçlar, 332. İştiraklere Borçlar ve 333. Bağlı Ortaklıklara Borçlar "  hesaplarındaki YP ve TL tutarlar ilgili alanlara yazılacaktır. 
</t>
  </si>
  <si>
    <t xml:space="preserve">"Kısa Vadeli Avanslar" bölümüne; 
İşletmenin "340. Alınan Siparis Avansları, 349. Alınan Diğer Avanslar"  hesaplarındaki YP ve TL tutarlar ilgili alanlara yazılacaktır. 
</t>
  </si>
  <si>
    <t xml:space="preserve">"Uzun Vadeli Krediler" bölümüne; 
İşletmenin "400. Banka Kredileri"  hesabındaki YP ve TL tutarlar ilgili alanlara yazılacaktır. 
</t>
  </si>
  <si>
    <t xml:space="preserve">"Uzun Vadeli Krediler" bölümüne; 
İşletmenin "401. Finansal Kiralama İşlemlerinden Borçlar, 405. Çıkarılmıs Tahviller, 407. Çıkarılmıs Diğer Menkul Kıymetler, 409. Diğer Mali Borçlar "  hesaplarındaki YP ve TL tutarlar ilgili alanlara yazılacaktır. 
</t>
  </si>
  <si>
    <t xml:space="preserve">"Uzun Vadeli Ortaklara, İştiraklere ve Bağlı Ortaklıklara Borçlar" bölümüne; 
İşletmenin "431. Ortaklara Borçlar, 432. İştiraklere Borçlar ve 433. Bağlı Ortaklıklara Borçlar "  hesaplarındaki YP ve TL tutarlar ilgili alanlara yazılacaktır. 
</t>
  </si>
  <si>
    <t xml:space="preserve">"Uzun Vadeli Diğer Borçlar" bölümüne; 
İşletmenin "436. Diğer Çesitli Borçlar, 438. Kamuya Olan Ertelenmis veya Taksitlendirilmis Borçlar "  hesaplarındaki YP ve TL tutarlar ilgili alanlara yazılacaktır. 
</t>
  </si>
  <si>
    <t xml:space="preserve">"Uzun Vadeli Avanslar" bölümüne; 
İşletmenin "440. Alınan Siparis Avansları, 449. Alınan Diğer Avanslar"  hesaplarındaki YP ve TL tutarlar ilgili alanlara yazılacaktır. 
</t>
  </si>
  <si>
    <t xml:space="preserve">Aktifte kayıtlı yabancı para alacaklar ile pasifte kayıtlı yabancı para borçlar arasındaki fark işletmelerin Net Yabancı Para Pozisyonunu vermektedir. </t>
  </si>
  <si>
    <t>Formun Amacı</t>
  </si>
  <si>
    <t>Yabancı Para Değerlemesinde Kullanılacak Kurlar</t>
  </si>
  <si>
    <r>
      <t xml:space="preserve">Firmaların mali tablolarına ilişkin </t>
    </r>
    <r>
      <rPr>
        <b/>
        <sz val="11"/>
        <color rgb="FF008AAB"/>
        <rFont val="Calibri"/>
        <family val="2"/>
        <charset val="162"/>
        <scheme val="minor"/>
      </rPr>
      <t>güncel</t>
    </r>
    <r>
      <rPr>
        <sz val="11"/>
        <color theme="1"/>
        <rFont val="Calibri"/>
        <family val="2"/>
        <charset val="162"/>
        <scheme val="minor"/>
      </rPr>
      <t xml:space="preserve"> bilgi sağlamak ve mali tablolara dayalı yabancı para pozisyonu veri gereksinimini karşılamak amacıyla  Haziran 2020 tarihinden itibaren</t>
    </r>
    <r>
      <rPr>
        <sz val="11"/>
        <color rgb="FF008AAB"/>
        <rFont val="Calibri"/>
        <family val="2"/>
        <charset val="162"/>
        <scheme val="minor"/>
      </rPr>
      <t xml:space="preserve"> </t>
    </r>
    <r>
      <rPr>
        <b/>
        <sz val="11"/>
        <color rgb="FF008AAB"/>
        <rFont val="Calibri"/>
        <family val="2"/>
        <charset val="162"/>
        <scheme val="minor"/>
      </rPr>
      <t>haftalık</t>
    </r>
    <r>
      <rPr>
        <sz val="11"/>
        <color theme="1"/>
        <rFont val="Calibri"/>
        <family val="2"/>
        <charset val="162"/>
        <scheme val="minor"/>
      </rPr>
      <t xml:space="preserve"> olarak, firmaların Muhasebe Sistemi Uygulama Genel Tebliğleri (“MSUGT”)'ne ve Maliye Bakanlığı’nca yayımlanan Tek Düzen Hesap Planı (THP) gereklerine uygun olarak hazırlanmış yasal mali tablolarına dayanan yabancı para ve yabancı paraya endeksli varlık ve yükümlülükleri raporlanacaktır. Haftalık formun doldurulmasında YP alacak-borç hesapları için </t>
    </r>
    <r>
      <rPr>
        <b/>
        <sz val="11"/>
        <color rgb="FF008AAB"/>
        <rFont val="Calibri"/>
        <family val="2"/>
        <charset val="162"/>
        <scheme val="minor"/>
      </rPr>
      <t>reeskont ve tahakkuk hesaplanmayacaktır.</t>
    </r>
    <r>
      <rPr>
        <sz val="11"/>
        <color theme="1"/>
        <rFont val="Calibri"/>
        <family val="2"/>
        <charset val="162"/>
        <scheme val="minor"/>
      </rPr>
      <t xml:space="preserve">
Yabancı para pozisyonu tablosunda girilen USD, Euro, TL ve diğer yabancı para bakiyelerinin toplamı Şirket'in yasal mali tabloları ile mutabık olmalıdır.
</t>
    </r>
  </si>
  <si>
    <t xml:space="preserve">"Kasa" bölümüne; 
İşletmenin "100. Kasa"  hesabındaki YP ve TL tutarlar ilgili alanlara yazılacaktır. 
</t>
  </si>
  <si>
    <t xml:space="preserve">"Uzun Vadeli Diğer Alacaklar" bölümüne; 
İşletmenin "236. Diğer Çesitli Alacaklar" hesabındaki YP ve TL tutarlar ilgili alanlara yazılacaktır. 
</t>
  </si>
  <si>
    <t xml:space="preserve">"Uzun Vadeli Ticari Borçlar" bölümüne; 
İşletmenin "420. Satıcılar, 421. Borç Senetleri, 426. Alınan Depozito ve Teminatlar ve 429. Diğer Ticari Borçlar "  hesaplarındaki YP ve TL tutarlar ilgili alanlara yazılacaktır. 
</t>
  </si>
  <si>
    <t xml:space="preserve">"Menkul Kıymetler" bölümüne; 
İşletmenin "110. Hisse Senetleri, 111.Özel Kesim Tahvil, Senet ve Bonoları, 112. Kamu Kesimi Tahvil, Senet ve Bonoları, 118.Diğer Menkul Kıymetler "  hesaplarındaki YP ve TL tutarlar ilgili alanlara yazılacaktır. 
</t>
  </si>
  <si>
    <t xml:space="preserve">"Kısa Vadeli Krediler" bölümüne; 
İşletmenin "300. Banka Kredileri, 303. Uzun Vadeli Kredilerin Anapara Taksitleri ve Faizleri"  hesaplarındaki YP ve TL tutarlar ilgili alanlara yazılacaktır. 
</t>
  </si>
  <si>
    <t xml:space="preserve">"Kısa Vadeli Diğer Mali Borçlar" bölümüne; 
İşletmenin "301. Finansal Kiralama İşlemlerinden Borçlar, 304. Tahvil Anapara Borç ,Taksit ve Faizleri, 305. Çıkarılmıs Bonolar ve Senetler, 306. Çıkarılmıs Diğer Menkul Kıymetler ve 309. Diğer Mali Borçlar"  hesaplarındaki YP ve TL tutarlar ilgili alanlara yazılacaktır. 
</t>
  </si>
  <si>
    <t xml:space="preserve">"Kısa Vadeli Diğer Borçlar" bölümüne; 
İşletmenin "336. Diğer Çesitli Borçlar "  hesabındaki YP ve TL tutarlar ilgili alanlara yazılacaktır. 
</t>
  </si>
  <si>
    <r>
      <t xml:space="preserve">Yabancı para cinsinden aktif ve pasif kalemler, raporlama tarihi itibariyle geçerli TCMB tarafından ilan edilen döviz alış kurları ile değerlenmelidir. TCMB tarafından raporlama tarihinden önceki gün ilan edilen resmi döviz alış kurları dikkate alınmalıdır. Kullanılan USD ve Euro döviz kuru değeri "TL'ye Çevrim için Kullanılacak Döviz Kuru Değeri" alanına girilmelidir.USD ve Euro olarak istenen alanlara lütfen TL karşılıklarını giriniz. "Diğer Döviz Cinslerinin TL Karşılığı" alanına GBP, Japon Yeni gibi diğer döviz cinslerinden yapılan işlemlerin toplam tutarını TL olarak giriniz. </t>
    </r>
    <r>
      <rPr>
        <b/>
        <sz val="11"/>
        <color rgb="FF008AAB"/>
        <rFont val="Calibri"/>
        <family val="2"/>
        <charset val="162"/>
        <scheme val="minor"/>
      </rPr>
      <t>Hesap kalemlerinin YP tutarları yayında TL cinsinden yapılan işlemlerini de formun TL sütununa giriniz</t>
    </r>
  </si>
  <si>
    <t xml:space="preserve">"Diğer Hazır Değerler" bölümüne; 
İşletmenin  "108. Diğer Hazır Değerler" nolu hesabındaki YP ve TL tutarlar ilgili alanlara yazılacaktır. 
</t>
  </si>
  <si>
    <t>Kontrol Açıklaması</t>
  </si>
  <si>
    <t>Kontrol Kodu</t>
  </si>
  <si>
    <t>FORM KONTROL DURUMU</t>
  </si>
  <si>
    <t>Kalem</t>
  </si>
  <si>
    <t>Para Birimi</t>
  </si>
  <si>
    <t>USD, EUR, Diğer YP</t>
  </si>
  <si>
    <t>Formun raporlanma tarihi</t>
  </si>
  <si>
    <t>Raporlama tarihi kontrolü</t>
  </si>
  <si>
    <t>-</t>
  </si>
  <si>
    <t>08.06.2020-14.06.2020 haftası</t>
  </si>
  <si>
    <t>1.0.0</t>
  </si>
  <si>
    <t xml:space="preserve">"Alınan Çekler" bölümüne; 
İşletmenin "101. Alınan Çekler"  hesabındaki YP ve TL tutarlar ilgili alanlara yazılacaktır. </t>
  </si>
  <si>
    <t>"Bankalar" bölümüne; 
İşletmenin "102. Bankalar"  hesabındaki YP ve TL tutarları "103. Verilen Çekler ve Ödeme Emirleri" ile netleştirilerek ilgili alanlara yazılacaktır.</t>
  </si>
  <si>
    <t>Durum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</si>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</sst>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0\)"/>
    <numFmt numFmtId="166" formatCode="[$$-C09]#,##0"/>
    <numFmt numFmtId="167" formatCode="#,##0.0000"/>
  </numFmts>
  <fonts count="2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b/>
      <sz val="12"/>
      <color rgb="FFC00000"/>
      <name val="Calibri"/>
      <family val="2"/>
      <charset val="162"/>
      <scheme val="minor"/>
    </font>
    <font>
      <sz val="10"/>
      <name val="Arial"/>
      <family val="2"/>
      <charset val="162"/>
    </font>
    <font>
      <sz val="11"/>
      <color theme="1"/>
      <name val="Arial"/>
      <family val="2"/>
      <charset val="162"/>
    </font>
    <font>
      <sz val="11"/>
      <name val="Calibri"/>
      <family val="2"/>
      <charset val="162"/>
      <scheme val="minor"/>
    </font>
    <font>
      <b/>
      <sz val="11"/>
      <name val="Calibri"/>
      <family val="2"/>
      <charset val="162"/>
      <scheme val="minor"/>
    </font>
    <font>
      <sz val="11"/>
      <color theme="1"/>
      <name val="Calibri"/>
      <family val="2"/>
      <charset val="162"/>
      <scheme val="minor"/>
    </font>
    <font>
      <u/>
      <sz val="10"/>
      <color indexed="12"/>
      <name val="Arial"/>
      <family val="2"/>
      <charset val="162"/>
    </font>
    <font>
      <b/>
      <i/>
      <sz val="11"/>
      <color theme="1"/>
      <name val="Calibri"/>
      <family val="2"/>
      <charset val="162"/>
      <scheme val="minor"/>
    </font>
    <font>
      <b/>
      <sz val="12"/>
      <color theme="1"/>
      <name val="Calibri"/>
      <family val="2"/>
      <charset val="162"/>
      <scheme val="minor"/>
    </font>
    <font>
      <b/>
      <u/>
      <sz val="12"/>
      <color theme="1"/>
      <name val="Calibri"/>
      <family val="2"/>
      <charset val="162"/>
      <scheme val="minor"/>
    </font>
    <font>
      <sz val="10"/>
      <name val="Arial"/>
      <family val="2"/>
    </font>
    <font>
      <b/>
      <sz val="16"/>
      <color rgb="FF008AAB"/>
      <name val="Calibri"/>
      <family val="2"/>
      <charset val="162"/>
      <scheme val="minor"/>
    </font>
    <font>
      <b/>
      <sz val="14"/>
      <color rgb="FF008AAB"/>
      <name val="Calibri"/>
      <family val="2"/>
      <charset val="162"/>
      <scheme val="minor"/>
    </font>
    <font>
      <b/>
      <sz val="11"/>
      <color rgb="FF008AAB"/>
      <name val="Calibri"/>
      <family val="2"/>
      <charset val="162"/>
      <scheme val="minor"/>
    </font>
    <font>
      <sz val="11"/>
      <color rgb="FF008AAB"/>
      <name val="Calibri"/>
      <family val="2"/>
      <charset val="162"/>
      <scheme val="minor"/>
    </font>
    <font>
      <b/>
      <sz val="14"/>
      <color theme="0"/>
      <name val="Calibri"/>
      <family val="2"/>
      <charset val="162"/>
      <scheme val="minor"/>
    </font>
    <font>
      <b/>
      <sz val="11"/>
      <color rgb="FFC00000"/>
      <name val="Calibri"/>
      <family val="2"/>
      <charset val="162"/>
      <scheme val="minor"/>
    </font>
    <font>
      <b/>
      <sz val="11"/>
      <color theme="1"/>
      <name val="Arial"/>
      <family val="2"/>
      <charset val="162"/>
    </font>
    <font>
      <b/>
      <sz val="14"/>
      <color rgb="FFFF0000"/>
      <name val="Calibri"/>
      <family val="2"/>
      <charset val="162"/>
      <scheme val="minor"/>
    </font>
    <font>
      <sz val="11"/>
      <color theme="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008AAB"/>
        <bgColor theme="9"/>
      </patternFill>
    </fill>
    <fill>
      <patternFill patternType="solid">
        <fgColor rgb="FFFFFF00"/>
        <bgColor indexed="64"/>
      </patternFill>
    </fill>
  </fills>
  <borders count="20">
    <border>
      <left/>
      <right/>
      <top/>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8AAB"/>
      </left>
      <right style="medium">
        <color rgb="FF008AAB"/>
      </right>
      <top style="medium">
        <color rgb="FF008AAB"/>
      </top>
      <bottom style="medium">
        <color rgb="FF008AAB"/>
      </bottom>
      <diagonal/>
    </border>
    <border>
      <left style="medium">
        <color rgb="FF008AAB"/>
      </left>
      <right/>
      <top style="medium">
        <color rgb="FF008AAB"/>
      </top>
      <bottom/>
      <diagonal/>
    </border>
    <border>
      <left/>
      <right/>
      <top style="medium">
        <color rgb="FF008AAB"/>
      </top>
      <bottom/>
      <diagonal/>
    </border>
    <border>
      <left/>
      <right style="medium">
        <color rgb="FF008AAB"/>
      </right>
      <top style="medium">
        <color rgb="FF008AAB"/>
      </top>
      <bottom/>
      <diagonal/>
    </border>
    <border>
      <left style="medium">
        <color rgb="FF008AAB"/>
      </left>
      <right/>
      <top/>
      <bottom/>
      <diagonal/>
    </border>
    <border>
      <left/>
      <right style="medium">
        <color rgb="FF008AAB"/>
      </right>
      <top/>
      <bottom/>
      <diagonal/>
    </border>
    <border>
      <left style="medium">
        <color rgb="FF008AAB"/>
      </left>
      <right/>
      <top/>
      <bottom style="medium">
        <color rgb="FF008AAB"/>
      </bottom>
      <diagonal/>
    </border>
    <border>
      <left style="thin">
        <color indexed="64"/>
      </left>
      <right style="thin">
        <color indexed="64"/>
      </right>
      <top style="thin">
        <color indexed="64"/>
      </top>
      <bottom style="medium">
        <color rgb="FF008AAB"/>
      </bottom>
      <diagonal/>
    </border>
    <border>
      <left style="thin">
        <color indexed="9"/>
      </left>
      <right style="medium">
        <color rgb="FF008AAB"/>
      </right>
      <top style="thin">
        <color indexed="9"/>
      </top>
      <bottom/>
      <diagonal/>
    </border>
    <border>
      <left/>
      <right/>
      <top/>
      <bottom style="medium">
        <color rgb="FF008AAB"/>
      </bottom>
      <diagonal/>
    </border>
    <border>
      <left/>
      <right style="medium">
        <color rgb="FF008AAB"/>
      </right>
      <top/>
      <bottom style="medium">
        <color rgb="FF008AAB"/>
      </bottom>
      <diagonal/>
    </border>
    <border>
      <left style="thin">
        <color theme="1"/>
      </left>
      <right style="thin">
        <color theme="1"/>
      </right>
      <top style="thin">
        <color theme="1"/>
      </top>
      <bottom style="thin">
        <color theme="1"/>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s>
  <cellStyleXfs count="4">
    <xf numFmtId="0" fontId="0" fillId="0" borderId="0"/>
    <xf numFmtId="0" fontId="8" fillId="0" borderId="0"/>
    <xf numFmtId="0" fontId="5" fillId="0" borderId="0"/>
    <xf numFmtId="0" fontId="13" fillId="0" borderId="0" applyNumberFormat="0" applyFill="0" applyBorder="0" applyAlignment="0" applyProtection="0">
      <alignment vertical="top"/>
      <protection locked="0"/>
    </xf>
  </cellStyleXfs>
  <cellXfs count="106">
    <xf numFmtId="0" fontId="0" fillId="0" borderId="0" xfId="0"/>
    <xf numFmtId="0" fontId="0" fillId="0" borderId="0" xfId="0" applyAlignment="1">
      <alignment vertical="center"/>
    </xf>
    <xf numFmtId="0" fontId="6" fillId="0" borderId="0" xfId="0" applyFont="1" applyAlignment="1">
      <alignment vertical="center"/>
    </xf>
    <xf numFmtId="0" fontId="0" fillId="0" borderId="0" xfId="0" applyAlignment="1">
      <alignment horizontal="right" vertical="center"/>
    </xf>
    <xf numFmtId="1" fontId="9" fillId="0" borderId="0" xfId="2" applyNumberFormat="1" applyFont="1" applyFill="1" applyBorder="1" applyAlignment="1">
      <alignment horizontal="center"/>
    </xf>
    <xf numFmtId="164" fontId="11" fillId="0" borderId="1" xfId="1" applyNumberFormat="1" applyFont="1" applyFill="1" applyBorder="1" applyAlignment="1" applyProtection="1">
      <alignment horizontal="center" vertical="center"/>
    </xf>
    <xf numFmtId="166" fontId="12" fillId="0" borderId="0" xfId="1" applyNumberFormat="1" applyFont="1" applyFill="1" applyBorder="1" applyAlignment="1" applyProtection="1">
      <alignment horizontal="left" vertical="center" wrapText="1" shrinkToFit="1"/>
    </xf>
    <xf numFmtId="0" fontId="12" fillId="0" borderId="0" xfId="1" applyFont="1" applyFill="1" applyBorder="1" applyAlignment="1" applyProtection="1">
      <alignment horizontal="left"/>
    </xf>
    <xf numFmtId="0" fontId="16" fillId="0" borderId="0" xfId="1" applyFont="1" applyFill="1" applyBorder="1" applyAlignment="1" applyProtection="1">
      <alignment horizontal="center" vertical="center" wrapText="1"/>
    </xf>
    <xf numFmtId="0" fontId="10" fillId="0" borderId="3" xfId="1" applyFont="1" applyFill="1" applyBorder="1" applyAlignment="1" applyProtection="1">
      <alignment horizontal="left" vertical="center" wrapText="1"/>
    </xf>
    <xf numFmtId="0" fontId="11" fillId="0" borderId="0" xfId="1" applyFont="1" applyFill="1" applyBorder="1" applyProtection="1"/>
    <xf numFmtId="0" fontId="0" fillId="0" borderId="0" xfId="0" applyBorder="1" applyAlignment="1">
      <alignment vertical="center"/>
    </xf>
    <xf numFmtId="0" fontId="0" fillId="0" borderId="0" xfId="0" applyBorder="1" applyAlignment="1">
      <alignment vertical="center" wrapText="1"/>
    </xf>
    <xf numFmtId="0" fontId="6" fillId="0" borderId="0" xfId="0" applyFont="1" applyBorder="1" applyAlignment="1">
      <alignment horizontal="center" vertical="center" wrapText="1"/>
    </xf>
    <xf numFmtId="0" fontId="12" fillId="0" borderId="0" xfId="0" applyFont="1" applyBorder="1" applyAlignment="1">
      <alignment horizontal="left" vertical="center" indent="1"/>
    </xf>
    <xf numFmtId="0" fontId="12" fillId="0" borderId="0" xfId="0" applyFont="1" applyBorder="1" applyAlignment="1">
      <alignment horizontal="left" vertical="center" wrapText="1" indent="1"/>
    </xf>
    <xf numFmtId="0" fontId="0" fillId="0" borderId="0"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20" fillId="0" borderId="9" xfId="0" applyFont="1" applyBorder="1" applyAlignment="1">
      <alignment vertical="center"/>
    </xf>
    <xf numFmtId="0" fontId="6" fillId="0" borderId="9" xfId="0" applyFont="1" applyBorder="1" applyAlignment="1">
      <alignment vertical="center"/>
    </xf>
    <xf numFmtId="0" fontId="0" fillId="0" borderId="10" xfId="0" applyFill="1" applyBorder="1" applyAlignment="1">
      <alignment vertical="center"/>
    </xf>
    <xf numFmtId="0" fontId="20" fillId="0" borderId="11" xfId="0" applyFont="1" applyBorder="1" applyAlignment="1">
      <alignment vertical="center"/>
    </xf>
    <xf numFmtId="0" fontId="19" fillId="0" borderId="6" xfId="0" applyFont="1" applyBorder="1" applyAlignment="1">
      <alignment vertical="center"/>
    </xf>
    <xf numFmtId="0" fontId="6" fillId="0" borderId="11" xfId="0" applyFont="1" applyBorder="1" applyAlignment="1">
      <alignment vertical="center"/>
    </xf>
    <xf numFmtId="0" fontId="18" fillId="0" borderId="6" xfId="0" applyFont="1" applyBorder="1" applyAlignment="1">
      <alignment vertical="center"/>
    </xf>
    <xf numFmtId="0" fontId="15" fillId="0" borderId="9" xfId="0" applyFont="1" applyBorder="1" applyAlignment="1">
      <alignment vertical="center"/>
    </xf>
    <xf numFmtId="0" fontId="12" fillId="0" borderId="9" xfId="0" applyFont="1" applyBorder="1" applyAlignment="1">
      <alignment horizontal="left" vertical="center" indent="1"/>
    </xf>
    <xf numFmtId="0" fontId="12" fillId="0" borderId="10" xfId="0" applyFont="1" applyBorder="1" applyAlignment="1">
      <alignment horizontal="left" vertical="center" wrapText="1" indent="1"/>
    </xf>
    <xf numFmtId="0" fontId="12" fillId="0" borderId="10" xfId="0" applyFont="1" applyBorder="1" applyAlignment="1">
      <alignment horizontal="left" vertical="center" indent="1"/>
    </xf>
    <xf numFmtId="0" fontId="0" fillId="0" borderId="9" xfId="0" applyBorder="1" applyAlignment="1">
      <alignment vertical="center" wrapText="1"/>
    </xf>
    <xf numFmtId="0" fontId="0" fillId="0" borderId="10" xfId="0" applyBorder="1" applyAlignment="1">
      <alignment vertical="center" wrapText="1"/>
    </xf>
    <xf numFmtId="0" fontId="19" fillId="0" borderId="9" xfId="0" applyFont="1" applyBorder="1" applyAlignment="1">
      <alignment vertical="center"/>
    </xf>
    <xf numFmtId="0" fontId="7" fillId="0" borderId="9" xfId="0" applyFont="1" applyBorder="1" applyAlignment="1">
      <alignment vertical="center"/>
    </xf>
    <xf numFmtId="164" fontId="9" fillId="0" borderId="10" xfId="2" applyNumberFormat="1" applyFont="1" applyFill="1" applyBorder="1"/>
    <xf numFmtId="164" fontId="11" fillId="0" borderId="13" xfId="1" applyNumberFormat="1" applyFont="1" applyFill="1" applyBorder="1" applyAlignment="1" applyProtection="1">
      <alignment horizontal="center" vertical="center" wrapText="1"/>
    </xf>
    <xf numFmtId="165" fontId="9" fillId="0" borderId="10" xfId="2" applyNumberFormat="1" applyFont="1" applyFill="1" applyBorder="1"/>
    <xf numFmtId="0" fontId="0" fillId="0" borderId="11" xfId="0" applyBorder="1" applyAlignment="1">
      <alignment vertical="center"/>
    </xf>
    <xf numFmtId="0" fontId="0" fillId="0" borderId="14" xfId="0" applyBorder="1" applyAlignment="1">
      <alignment vertical="center"/>
    </xf>
    <xf numFmtId="164" fontId="9" fillId="0" borderId="14" xfId="2" applyNumberFormat="1" applyFont="1" applyFill="1" applyBorder="1" applyAlignment="1">
      <alignment horizontal="center"/>
    </xf>
    <xf numFmtId="164" fontId="9" fillId="0" borderId="15" xfId="2" applyNumberFormat="1" applyFont="1" applyFill="1" applyBorder="1" applyAlignment="1">
      <alignment horizontal="center"/>
    </xf>
    <xf numFmtId="0" fontId="15" fillId="0" borderId="0" xfId="0" applyFont="1" applyFill="1" applyBorder="1" applyAlignment="1">
      <alignment vertical="center"/>
    </xf>
    <xf numFmtId="0" fontId="3" fillId="0" borderId="5" xfId="1" applyFont="1" applyFill="1" applyBorder="1" applyAlignment="1" applyProtection="1">
      <alignment vertical="center" wrapText="1"/>
    </xf>
    <xf numFmtId="0" fontId="0" fillId="0" borderId="5" xfId="0" applyBorder="1" applyAlignment="1">
      <alignment wrapText="1"/>
    </xf>
    <xf numFmtId="0" fontId="17" fillId="0" borderId="7" xfId="1" applyFont="1" applyFill="1" applyBorder="1" applyAlignment="1" applyProtection="1">
      <alignment horizontal="right"/>
    </xf>
    <xf numFmtId="0" fontId="0" fillId="0" borderId="8" xfId="0" applyBorder="1"/>
    <xf numFmtId="0" fontId="0" fillId="0" borderId="10" xfId="0" applyBorder="1"/>
    <xf numFmtId="0" fontId="15" fillId="0" borderId="9" xfId="0" applyFont="1" applyBorder="1" applyAlignment="1">
      <alignment vertical="center" wrapText="1"/>
    </xf>
    <xf numFmtId="0" fontId="15" fillId="0" borderId="11" xfId="0" applyFont="1" applyBorder="1" applyAlignment="1">
      <alignment vertical="center" wrapText="1"/>
    </xf>
    <xf numFmtId="0" fontId="10" fillId="0" borderId="12" xfId="1" applyFont="1" applyFill="1" applyBorder="1" applyAlignment="1" applyProtection="1">
      <alignment horizontal="left" vertical="center" wrapText="1"/>
    </xf>
    <xf numFmtId="0" fontId="0" fillId="0" borderId="15" xfId="0" applyBorder="1"/>
    <xf numFmtId="166" fontId="3" fillId="0" borderId="0" xfId="1" applyNumberFormat="1" applyFont="1" applyFill="1" applyBorder="1" applyAlignment="1" applyProtection="1">
      <alignment horizontal="left" vertical="center" wrapText="1" shrinkToFit="1"/>
    </xf>
    <xf numFmtId="0" fontId="0" fillId="0" borderId="0" xfId="0" applyBorder="1"/>
    <xf numFmtId="166" fontId="4" fillId="0" borderId="0" xfId="1" applyNumberFormat="1" applyFont="1" applyFill="1" applyBorder="1" applyAlignment="1" applyProtection="1">
      <alignment horizontal="right" vertical="center" wrapText="1" shrinkToFit="1"/>
    </xf>
    <xf numFmtId="0" fontId="6" fillId="0" borderId="6" xfId="1" applyFont="1" applyFill="1" applyBorder="1" applyProtection="1"/>
    <xf numFmtId="0" fontId="4" fillId="0" borderId="7" xfId="1" applyFont="1" applyFill="1" applyBorder="1" applyAlignment="1" applyProtection="1">
      <alignment horizontal="right" vertical="center" wrapText="1"/>
    </xf>
    <xf numFmtId="0" fontId="0" fillId="0" borderId="8" xfId="0" applyFill="1" applyBorder="1"/>
    <xf numFmtId="0" fontId="19" fillId="0" borderId="9" xfId="0" applyFont="1" applyFill="1" applyBorder="1" applyProtection="1"/>
    <xf numFmtId="0" fontId="0" fillId="0" borderId="10" xfId="0" applyFill="1" applyBorder="1"/>
    <xf numFmtId="37" fontId="6" fillId="0" borderId="9" xfId="3" applyNumberFormat="1" applyFont="1" applyFill="1" applyBorder="1" applyAlignment="1" applyProtection="1">
      <alignment horizontal="left" vertical="center" wrapText="1" indent="1"/>
    </xf>
    <xf numFmtId="37" fontId="14" fillId="0" borderId="9" xfId="3" applyNumberFormat="1" applyFont="1" applyFill="1" applyBorder="1" applyAlignment="1" applyProtection="1">
      <alignment horizontal="left" vertical="center" wrapText="1" indent="2"/>
    </xf>
    <xf numFmtId="0" fontId="6" fillId="0" borderId="9" xfId="3" applyFont="1" applyFill="1" applyBorder="1" applyAlignment="1" applyProtection="1">
      <alignment vertical="center" wrapText="1"/>
    </xf>
    <xf numFmtId="0" fontId="6" fillId="0" borderId="9" xfId="3" applyFont="1" applyFill="1" applyBorder="1" applyAlignment="1" applyProtection="1">
      <alignment horizontal="left" vertical="center" wrapText="1" indent="1"/>
    </xf>
    <xf numFmtId="0" fontId="14" fillId="0" borderId="9" xfId="3" applyFont="1" applyFill="1" applyBorder="1" applyAlignment="1" applyProtection="1">
      <alignment horizontal="left" vertical="center" wrapText="1" indent="2"/>
    </xf>
    <xf numFmtId="0" fontId="19" fillId="0" borderId="11" xfId="3" applyFont="1" applyFill="1" applyBorder="1" applyAlignment="1" applyProtection="1">
      <alignment horizontal="left" vertical="center" wrapText="1"/>
    </xf>
    <xf numFmtId="0" fontId="0" fillId="0" borderId="15" xfId="0" applyFill="1" applyBorder="1"/>
    <xf numFmtId="166" fontId="3" fillId="0" borderId="16" xfId="1" applyNumberFormat="1" applyFont="1" applyFill="1" applyBorder="1" applyAlignment="1" applyProtection="1">
      <alignment horizontal="left" vertical="center" wrapText="1" shrinkToFit="1"/>
    </xf>
    <xf numFmtId="167" fontId="9" fillId="0" borderId="3" xfId="2" applyNumberFormat="1" applyFont="1" applyFill="1" applyBorder="1" applyProtection="1">
      <protection locked="0"/>
    </xf>
    <xf numFmtId="0" fontId="0" fillId="0" borderId="0" xfId="0" applyAlignment="1">
      <alignment horizontal="center"/>
    </xf>
    <xf numFmtId="0" fontId="22" fillId="3" borderId="17"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9" xfId="0" applyFont="1" applyFill="1" applyBorder="1" applyAlignment="1">
      <alignment horizontal="center" vertical="center"/>
    </xf>
    <xf numFmtId="0" fontId="20" fillId="0" borderId="0" xfId="0" applyFont="1" applyBorder="1" applyAlignment="1">
      <alignment vertical="center"/>
    </xf>
    <xf numFmtId="0" fontId="20" fillId="0" borderId="6" xfId="0" applyFont="1" applyBorder="1" applyAlignment="1">
      <alignment vertical="center"/>
    </xf>
    <xf numFmtId="0" fontId="20" fillId="0" borderId="9" xfId="0" applyFont="1" applyBorder="1" applyAlignment="1">
      <alignment horizontal="left" vertical="center" indent="1"/>
    </xf>
    <xf numFmtId="0" fontId="0" fillId="0" borderId="15" xfId="0" applyBorder="1" applyAlignment="1">
      <alignment vertical="center"/>
    </xf>
    <xf numFmtId="0" fontId="0" fillId="0" borderId="0" xfId="0"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 fontId="0" fillId="0" borderId="3" xfId="0" applyNumberFormat="1" applyFill="1" applyBorder="1" applyAlignment="1" applyProtection="1">
      <alignment vertical="center"/>
      <protection locked="0"/>
    </xf>
    <xf numFmtId="4" fontId="0" fillId="2" borderId="3" xfId="0" applyNumberFormat="1" applyFill="1" applyBorder="1" applyAlignment="1" applyProtection="1">
      <alignment vertical="center"/>
      <protection hidden="1"/>
    </xf>
    <xf numFmtId="4" fontId="0" fillId="2" borderId="12" xfId="0" applyNumberFormat="1" applyFill="1" applyBorder="1" applyAlignment="1" applyProtection="1">
      <alignment vertical="center"/>
      <protection hidden="1"/>
    </xf>
    <xf numFmtId="0" fontId="23" fillId="0" borderId="0" xfId="0" applyFont="1" applyBorder="1" applyAlignment="1" applyProtection="1">
      <alignment vertical="center"/>
      <protection hidden="1"/>
    </xf>
    <xf numFmtId="0" fontId="0" fillId="4" borderId="0" xfId="0" applyFill="1" applyProtection="1">
      <protection hidden="1"/>
    </xf>
    <xf numFmtId="167" fontId="9" fillId="0" borderId="0" xfId="2" applyNumberFormat="1" applyFont="1" applyFill="1" applyBorder="1" applyProtection="1">
      <protection locked="0"/>
    </xf>
    <xf numFmtId="14" fontId="0" fillId="0" borderId="0" xfId="0" applyNumberFormat="1"/>
    <xf numFmtId="0" fontId="0" fillId="0" borderId="0" xfId="0" applyAlignment="1">
      <alignment wrapText="1"/>
    </xf>
    <xf numFmtId="0" fontId="0" fillId="0" borderId="0" xfId="0" applyAlignment="1">
      <alignment horizontal="center" vertical="center"/>
    </xf>
    <xf numFmtId="0" fontId="6" fillId="0" borderId="0" xfId="0" applyFont="1" applyAlignment="1" applyProtection="1">
      <alignment vertical="center" wrapText="1"/>
      <protection hidden="1"/>
    </xf>
    <xf numFmtId="167" fontId="0" fillId="0" borderId="0" xfId="0" applyNumberFormat="1" applyAlignment="1">
      <alignment vertical="center"/>
    </xf>
    <xf numFmtId="14" fontId="0" fillId="0" borderId="0" xfId="0" applyNumberFormat="1" applyAlignment="1">
      <alignment horizontal="center"/>
    </xf>
    <xf numFmtId="0" fontId="0" fillId="0" borderId="0" xfId="0" applyNumberFormat="1" applyAlignment="1">
      <alignment horizontal="center"/>
    </xf>
    <xf numFmtId="0" fontId="6" fillId="0" borderId="0" xfId="0" applyFont="1" applyAlignment="1">
      <alignment horizontal="center" vertical="center"/>
    </xf>
    <xf numFmtId="0" fontId="25" fillId="0" borderId="0" xfId="0" applyFont="1"/>
    <xf numFmtId="0" fontId="6" fillId="0" borderId="0" xfId="0" applyFont="1" applyAlignment="1" applyProtection="1">
      <alignment horizontal="center" vertical="center" wrapText="1"/>
      <protection hidden="1"/>
    </xf>
    <xf numFmtId="0" fontId="26" fillId="0" borderId="0" xfId="0" applyFont="1" applyAlignment="1" applyProtection="1">
      <alignment vertical="center"/>
      <protection hidden="1"/>
    </xf>
    <xf numFmtId="166" fontId="2" fillId="0" borderId="16" xfId="1" applyNumberFormat="1" applyFont="1" applyFill="1" applyBorder="1" applyAlignment="1" applyProtection="1">
      <alignment horizontal="left" vertical="center" wrapText="1" shrinkToFit="1"/>
    </xf>
    <xf numFmtId="1" fontId="9" fillId="0" borderId="2" xfId="2" applyNumberFormat="1" applyFont="1" applyFill="1" applyBorder="1" applyAlignment="1" applyProtection="1">
      <alignment horizontal="center"/>
      <protection locked="0"/>
    </xf>
    <xf numFmtId="1" fontId="9" fillId="0" borderId="4" xfId="2" applyNumberFormat="1" applyFont="1" applyFill="1" applyBorder="1" applyAlignment="1" applyProtection="1">
      <alignment horizontal="center"/>
      <protection locked="0"/>
    </xf>
    <xf numFmtId="167" fontId="24" fillId="0" borderId="2" xfId="2" applyNumberFormat="1" applyFont="1" applyFill="1" applyBorder="1" applyAlignment="1" applyProtection="1">
      <alignment horizontal="center" vertical="center"/>
      <protection locked="0"/>
    </xf>
    <xf numFmtId="167" fontId="24" fillId="0" borderId="4" xfId="2" applyNumberFormat="1" applyFont="1" applyFill="1" applyBorder="1" applyAlignment="1" applyProtection="1">
      <alignment horizontal="center" vertical="center"/>
      <protection locked="0"/>
    </xf>
  </cellXfs>
  <cellStyles count="4">
    <cellStyle name="Hyperlink_risk anketi" xfId="3" xr:uid="{00000000-0005-0000-0000-000000000000}"/>
    <cellStyle name="Normal" xfId="0" builtinId="0"/>
    <cellStyle name="Normal 2" xfId="2" xr:uid="{00000000-0005-0000-0000-000002000000}"/>
    <cellStyle name="Normal_risk anketi" xfId="1" xr:uid="{00000000-0005-0000-0000-000003000000}"/>
  </cellStyles>
  <dxfs count="0"/>
  <tableStyles count="0" defaultTableStyle="TableStyleMedium2" defaultPivotStyle="PivotStyleLight16"/>
  <colors>
    <mruColors>
      <color rgb="FF008A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Retrospect">
  <a:themeElements>
    <a:clrScheme name="Retrospect">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K63"/>
  <sheetViews>
    <sheetView showGridLines="0" tabSelected="1" zoomScaleNormal="100" workbookViewId="0"/>
  </sheetViews>
  <sheetFormatPr defaultColWidth="8.85546875" defaultRowHeight="15" x14ac:dyDescent="0.25"/>
  <cols>
    <col min="1" max="1" width="4.7109375" style="1" customWidth="1"/>
    <col min="2" max="2" width="62.5703125" style="1" customWidth="1"/>
    <col min="3" max="6" width="20.7109375" style="1" customWidth="1"/>
    <col min="7" max="16384" width="8.85546875" style="1"/>
  </cols>
  <sheetData>
    <row r="1" spans="1:7" ht="19.5" customHeight="1" thickBot="1" x14ac:dyDescent="0.3">
      <c r="B1" s="100" t="s">
        <v>92</v>
      </c>
    </row>
    <row r="2" spans="1:7" ht="21" x14ac:dyDescent="0.25">
      <c r="B2" s="29" t="s">
        <v>23</v>
      </c>
      <c r="C2" s="18"/>
      <c r="D2" s="18"/>
      <c r="E2" s="18"/>
      <c r="F2" s="19"/>
      <c r="G2" s="11"/>
    </row>
    <row r="3" spans="1:7" x14ac:dyDescent="0.25">
      <c r="B3" s="20"/>
      <c r="C3" s="11"/>
      <c r="D3" s="11"/>
      <c r="E3" s="11"/>
      <c r="F3" s="21"/>
      <c r="G3" s="11"/>
    </row>
    <row r="4" spans="1:7" ht="15.75" x14ac:dyDescent="0.25">
      <c r="B4" s="30" t="s">
        <v>1</v>
      </c>
      <c r="C4" s="11"/>
      <c r="D4" s="11"/>
      <c r="E4" s="11"/>
      <c r="F4" s="21"/>
      <c r="G4" s="11"/>
    </row>
    <row r="5" spans="1:7" ht="14.45" customHeight="1" x14ac:dyDescent="0.25">
      <c r="B5" s="31" t="s">
        <v>0</v>
      </c>
      <c r="C5" s="15"/>
      <c r="D5" s="15"/>
      <c r="E5" s="15"/>
      <c r="F5" s="32"/>
      <c r="G5" s="11"/>
    </row>
    <row r="6" spans="1:7" x14ac:dyDescent="0.25">
      <c r="B6" s="31" t="s">
        <v>7</v>
      </c>
      <c r="C6" s="14"/>
      <c r="D6" s="14"/>
      <c r="E6" s="14"/>
      <c r="F6" s="33"/>
      <c r="G6" s="11"/>
    </row>
    <row r="7" spans="1:7" x14ac:dyDescent="0.25">
      <c r="B7" s="31"/>
      <c r="C7" s="14"/>
      <c r="D7" s="14"/>
      <c r="E7" s="14"/>
      <c r="F7" s="33"/>
      <c r="G7" s="11"/>
    </row>
    <row r="8" spans="1:7" ht="16.149999999999999" customHeight="1" x14ac:dyDescent="0.25">
      <c r="B8" s="34"/>
      <c r="C8" s="12"/>
      <c r="D8" s="12"/>
      <c r="E8" s="12"/>
      <c r="F8" s="35"/>
      <c r="G8" s="11"/>
    </row>
    <row r="9" spans="1:7" ht="18.75" x14ac:dyDescent="0.25">
      <c r="A9" s="3"/>
      <c r="B9" s="36" t="s">
        <v>2</v>
      </c>
      <c r="C9" s="11"/>
      <c r="D9" s="11"/>
      <c r="E9" s="11"/>
      <c r="F9" s="21"/>
      <c r="G9" s="11"/>
    </row>
    <row r="10" spans="1:7" ht="15.75" x14ac:dyDescent="0.25">
      <c r="A10" s="3"/>
      <c r="B10" s="37"/>
      <c r="C10" s="11"/>
      <c r="D10" s="11"/>
      <c r="E10" s="11"/>
      <c r="F10" s="21"/>
      <c r="G10" s="11"/>
    </row>
    <row r="11" spans="1:7" x14ac:dyDescent="0.2">
      <c r="B11" s="24" t="s">
        <v>24</v>
      </c>
      <c r="C11" s="11"/>
      <c r="D11" s="102"/>
      <c r="E11" s="103"/>
      <c r="F11" s="38"/>
      <c r="G11" s="11"/>
    </row>
    <row r="12" spans="1:7" x14ac:dyDescent="0.2">
      <c r="B12" s="20"/>
      <c r="C12" s="11"/>
      <c r="D12" s="4"/>
      <c r="E12" s="4"/>
      <c r="F12" s="38"/>
      <c r="G12" s="11"/>
    </row>
    <row r="13" spans="1:7" x14ac:dyDescent="0.2">
      <c r="B13" s="24" t="s">
        <v>3</v>
      </c>
      <c r="C13" s="11"/>
      <c r="D13" s="102"/>
      <c r="E13" s="103"/>
      <c r="F13" s="38"/>
      <c r="G13" s="11"/>
    </row>
    <row r="14" spans="1:7" x14ac:dyDescent="0.2">
      <c r="B14" s="20"/>
      <c r="C14" s="11"/>
      <c r="D14" s="4"/>
      <c r="E14" s="4"/>
      <c r="F14" s="38"/>
      <c r="G14" s="11"/>
    </row>
    <row r="15" spans="1:7" x14ac:dyDescent="0.25">
      <c r="B15" s="24" t="s">
        <v>14</v>
      </c>
      <c r="C15" s="11"/>
      <c r="D15" s="13" t="s">
        <v>5</v>
      </c>
      <c r="E15" s="5" t="s">
        <v>6</v>
      </c>
      <c r="F15" s="39"/>
      <c r="G15" s="11"/>
    </row>
    <row r="16" spans="1:7" ht="19.899999999999999" customHeight="1" x14ac:dyDescent="0.2">
      <c r="B16" s="20"/>
      <c r="C16" s="11"/>
      <c r="D16" s="71"/>
      <c r="E16" s="71"/>
      <c r="F16" s="40"/>
      <c r="G16" s="11"/>
    </row>
    <row r="17" spans="2:11" ht="19.899999999999999" customHeight="1" x14ac:dyDescent="0.2">
      <c r="B17" s="20"/>
      <c r="C17" s="11"/>
      <c r="D17" s="89"/>
      <c r="E17" s="89"/>
      <c r="F17" s="40"/>
      <c r="G17" s="11"/>
      <c r="K17" s="94"/>
    </row>
    <row r="18" spans="2:11" ht="19.899999999999999" customHeight="1" x14ac:dyDescent="0.2">
      <c r="B18" s="24" t="s">
        <v>88</v>
      </c>
      <c r="C18" s="11"/>
      <c r="D18" s="104" t="s">
        <v>91</v>
      </c>
      <c r="E18" s="105"/>
      <c r="F18" s="40"/>
      <c r="G18" s="11"/>
    </row>
    <row r="19" spans="2:11" ht="15.75" thickBot="1" x14ac:dyDescent="0.25">
      <c r="B19" s="41"/>
      <c r="C19" s="42"/>
      <c r="D19" s="43"/>
      <c r="E19" s="43"/>
      <c r="F19" s="44"/>
      <c r="G19" s="11"/>
    </row>
    <row r="20" spans="2:11" ht="18.75" x14ac:dyDescent="0.25">
      <c r="B20" s="27" t="s">
        <v>8</v>
      </c>
      <c r="C20" s="18"/>
      <c r="D20" s="18"/>
      <c r="E20" s="18"/>
      <c r="F20" s="19"/>
    </row>
    <row r="21" spans="2:11" x14ac:dyDescent="0.25">
      <c r="B21" s="20"/>
      <c r="C21" s="11"/>
      <c r="D21" s="11"/>
      <c r="E21" s="11"/>
      <c r="F21" s="21"/>
    </row>
    <row r="22" spans="2:11" ht="30" x14ac:dyDescent="0.25">
      <c r="B22" s="20"/>
      <c r="C22" s="13" t="s">
        <v>9</v>
      </c>
      <c r="D22" s="13" t="s">
        <v>10</v>
      </c>
      <c r="E22" s="13" t="s">
        <v>11</v>
      </c>
      <c r="F22" s="22" t="s">
        <v>4</v>
      </c>
    </row>
    <row r="23" spans="2:11" x14ac:dyDescent="0.25">
      <c r="B23" s="23" t="s">
        <v>12</v>
      </c>
      <c r="C23" s="85">
        <f>C24+C34</f>
        <v>0</v>
      </c>
      <c r="D23" s="85">
        <f t="shared" ref="D23:F23" si="0">D24+D34</f>
        <v>0</v>
      </c>
      <c r="E23" s="85">
        <f t="shared" si="0"/>
        <v>0</v>
      </c>
      <c r="F23" s="85">
        <f t="shared" si="0"/>
        <v>0</v>
      </c>
    </row>
    <row r="24" spans="2:11" x14ac:dyDescent="0.25">
      <c r="B24" s="23" t="s">
        <v>33</v>
      </c>
      <c r="C24" s="85">
        <f>SUM(C25:C33)</f>
        <v>0</v>
      </c>
      <c r="D24" s="85">
        <f t="shared" ref="D24:F24" si="1">SUM(D25:D33)</f>
        <v>0</v>
      </c>
      <c r="E24" s="85">
        <f t="shared" si="1"/>
        <v>0</v>
      </c>
      <c r="F24" s="85">
        <f t="shared" si="1"/>
        <v>0</v>
      </c>
    </row>
    <row r="25" spans="2:11" x14ac:dyDescent="0.25">
      <c r="B25" s="24" t="s">
        <v>13</v>
      </c>
      <c r="C25" s="84"/>
      <c r="D25" s="84"/>
      <c r="E25" s="84"/>
      <c r="F25" s="84"/>
    </row>
    <row r="26" spans="2:11" x14ac:dyDescent="0.25">
      <c r="B26" s="24" t="s">
        <v>25</v>
      </c>
      <c r="C26" s="84"/>
      <c r="D26" s="84"/>
      <c r="E26" s="84"/>
      <c r="F26" s="84"/>
    </row>
    <row r="27" spans="2:11" x14ac:dyDescent="0.25">
      <c r="B27" s="24" t="s">
        <v>26</v>
      </c>
      <c r="C27" s="84"/>
      <c r="D27" s="84"/>
      <c r="E27" s="84"/>
      <c r="F27" s="84"/>
    </row>
    <row r="28" spans="2:11" x14ac:dyDescent="0.25">
      <c r="B28" s="24" t="s">
        <v>27</v>
      </c>
      <c r="C28" s="84"/>
      <c r="D28" s="84"/>
      <c r="E28" s="84"/>
      <c r="F28" s="84"/>
    </row>
    <row r="29" spans="2:11" x14ac:dyDescent="0.25">
      <c r="B29" s="24" t="s">
        <v>28</v>
      </c>
      <c r="C29" s="84"/>
      <c r="D29" s="84"/>
      <c r="E29" s="84"/>
      <c r="F29" s="84"/>
    </row>
    <row r="30" spans="2:11" x14ac:dyDescent="0.25">
      <c r="B30" s="24" t="s">
        <v>29</v>
      </c>
      <c r="C30" s="84"/>
      <c r="D30" s="84"/>
      <c r="E30" s="84"/>
      <c r="F30" s="84"/>
    </row>
    <row r="31" spans="2:11" x14ac:dyDescent="0.25">
      <c r="B31" s="24" t="s">
        <v>30</v>
      </c>
      <c r="C31" s="84"/>
      <c r="D31" s="84"/>
      <c r="E31" s="84"/>
      <c r="F31" s="84"/>
    </row>
    <row r="32" spans="2:11" x14ac:dyDescent="0.25">
      <c r="B32" s="24" t="s">
        <v>31</v>
      </c>
      <c r="C32" s="84"/>
      <c r="D32" s="84"/>
      <c r="E32" s="84"/>
      <c r="F32" s="84"/>
    </row>
    <row r="33" spans="2:6" x14ac:dyDescent="0.25">
      <c r="B33" s="24" t="s">
        <v>32</v>
      </c>
      <c r="C33" s="84"/>
      <c r="D33" s="84"/>
      <c r="E33" s="84"/>
      <c r="F33" s="84"/>
    </row>
    <row r="34" spans="2:6" x14ac:dyDescent="0.25">
      <c r="B34" s="23" t="s">
        <v>34</v>
      </c>
      <c r="C34" s="85">
        <f>SUM(C35:C38)</f>
        <v>0</v>
      </c>
      <c r="D34" s="85">
        <f t="shared" ref="D34:F34" si="2">SUM(D35:D38)</f>
        <v>0</v>
      </c>
      <c r="E34" s="85">
        <f t="shared" si="2"/>
        <v>0</v>
      </c>
      <c r="F34" s="85">
        <f t="shared" si="2"/>
        <v>0</v>
      </c>
    </row>
    <row r="35" spans="2:6" x14ac:dyDescent="0.25">
      <c r="B35" s="24" t="s">
        <v>35</v>
      </c>
      <c r="C35" s="84"/>
      <c r="D35" s="84"/>
      <c r="E35" s="84"/>
      <c r="F35" s="84"/>
    </row>
    <row r="36" spans="2:6" x14ac:dyDescent="0.25">
      <c r="B36" s="24" t="s">
        <v>36</v>
      </c>
      <c r="C36" s="84"/>
      <c r="D36" s="84"/>
      <c r="E36" s="84"/>
      <c r="F36" s="84"/>
    </row>
    <row r="37" spans="2:6" x14ac:dyDescent="0.25">
      <c r="B37" s="24" t="s">
        <v>37</v>
      </c>
      <c r="C37" s="84"/>
      <c r="D37" s="84"/>
      <c r="E37" s="84"/>
      <c r="F37" s="84"/>
    </row>
    <row r="38" spans="2:6" ht="15.75" thickBot="1" x14ac:dyDescent="0.3">
      <c r="B38" s="28" t="s">
        <v>38</v>
      </c>
      <c r="C38" s="84"/>
      <c r="D38" s="84"/>
      <c r="E38" s="84"/>
      <c r="F38" s="84"/>
    </row>
    <row r="39" spans="2:6" x14ac:dyDescent="0.25">
      <c r="B39" s="17"/>
      <c r="C39" s="18"/>
      <c r="D39" s="18"/>
      <c r="E39" s="18"/>
      <c r="F39" s="19"/>
    </row>
    <row r="40" spans="2:6" x14ac:dyDescent="0.25">
      <c r="B40" s="20"/>
      <c r="C40" s="11"/>
      <c r="D40" s="11"/>
      <c r="E40" s="11"/>
      <c r="F40" s="21"/>
    </row>
    <row r="41" spans="2:6" ht="30" x14ac:dyDescent="0.25">
      <c r="B41" s="20"/>
      <c r="C41" s="13" t="s">
        <v>9</v>
      </c>
      <c r="D41" s="13" t="s">
        <v>10</v>
      </c>
      <c r="E41" s="13" t="s">
        <v>11</v>
      </c>
      <c r="F41" s="22" t="s">
        <v>4</v>
      </c>
    </row>
    <row r="42" spans="2:6" x14ac:dyDescent="0.25">
      <c r="B42" s="23" t="s">
        <v>22</v>
      </c>
      <c r="C42" s="85">
        <f>C43+C50</f>
        <v>0</v>
      </c>
      <c r="D42" s="85">
        <f t="shared" ref="D42:F42" si="3">D43+D50</f>
        <v>0</v>
      </c>
      <c r="E42" s="85">
        <f t="shared" si="3"/>
        <v>0</v>
      </c>
      <c r="F42" s="85">
        <f t="shared" si="3"/>
        <v>0</v>
      </c>
    </row>
    <row r="43" spans="2:6" x14ac:dyDescent="0.25">
      <c r="B43" s="23" t="s">
        <v>39</v>
      </c>
      <c r="C43" s="85">
        <f>SUM(C44:C49)</f>
        <v>0</v>
      </c>
      <c r="D43" s="85">
        <f t="shared" ref="D43:F43" si="4">SUM(D44:D49)</f>
        <v>0</v>
      </c>
      <c r="E43" s="85">
        <f t="shared" si="4"/>
        <v>0</v>
      </c>
      <c r="F43" s="85">
        <f t="shared" si="4"/>
        <v>0</v>
      </c>
    </row>
    <row r="44" spans="2:6" x14ac:dyDescent="0.25">
      <c r="B44" s="24" t="s">
        <v>40</v>
      </c>
      <c r="C44" s="84"/>
      <c r="D44" s="84"/>
      <c r="E44" s="84"/>
      <c r="F44" s="84"/>
    </row>
    <row r="45" spans="2:6" x14ac:dyDescent="0.25">
      <c r="B45" s="24" t="s">
        <v>41</v>
      </c>
      <c r="C45" s="84"/>
      <c r="D45" s="84"/>
      <c r="E45" s="84"/>
      <c r="F45" s="84"/>
    </row>
    <row r="46" spans="2:6" x14ac:dyDescent="0.25">
      <c r="B46" s="24" t="s">
        <v>42</v>
      </c>
      <c r="C46" s="84"/>
      <c r="D46" s="84"/>
      <c r="E46" s="84"/>
      <c r="F46" s="84"/>
    </row>
    <row r="47" spans="2:6" x14ac:dyDescent="0.25">
      <c r="B47" s="24" t="s">
        <v>43</v>
      </c>
      <c r="C47" s="84"/>
      <c r="D47" s="84"/>
      <c r="E47" s="84"/>
      <c r="F47" s="84"/>
    </row>
    <row r="48" spans="2:6" x14ac:dyDescent="0.25">
      <c r="B48" s="24" t="s">
        <v>44</v>
      </c>
      <c r="C48" s="84"/>
      <c r="D48" s="84"/>
      <c r="E48" s="84"/>
      <c r="F48" s="84"/>
    </row>
    <row r="49" spans="2:6" x14ac:dyDescent="0.25">
      <c r="B49" s="24" t="s">
        <v>45</v>
      </c>
      <c r="C49" s="84"/>
      <c r="D49" s="84"/>
      <c r="E49" s="84"/>
      <c r="F49" s="84"/>
    </row>
    <row r="50" spans="2:6" x14ac:dyDescent="0.25">
      <c r="B50" s="23" t="s">
        <v>46</v>
      </c>
      <c r="C50" s="85">
        <f t="shared" ref="C50:F50" si="5">SUM(C51:C56)</f>
        <v>0</v>
      </c>
      <c r="D50" s="85">
        <f t="shared" si="5"/>
        <v>0</v>
      </c>
      <c r="E50" s="85">
        <f t="shared" si="5"/>
        <v>0</v>
      </c>
      <c r="F50" s="85">
        <f t="shared" si="5"/>
        <v>0</v>
      </c>
    </row>
    <row r="51" spans="2:6" x14ac:dyDescent="0.25">
      <c r="B51" s="24" t="s">
        <v>47</v>
      </c>
      <c r="C51" s="84"/>
      <c r="D51" s="84"/>
      <c r="E51" s="84"/>
      <c r="F51" s="84"/>
    </row>
    <row r="52" spans="2:6" x14ac:dyDescent="0.25">
      <c r="B52" s="24" t="s">
        <v>48</v>
      </c>
      <c r="C52" s="84"/>
      <c r="D52" s="84"/>
      <c r="E52" s="84"/>
      <c r="F52" s="84"/>
    </row>
    <row r="53" spans="2:6" x14ac:dyDescent="0.25">
      <c r="B53" s="24" t="s">
        <v>49</v>
      </c>
      <c r="C53" s="84"/>
      <c r="D53" s="84"/>
      <c r="E53" s="84"/>
      <c r="F53" s="84"/>
    </row>
    <row r="54" spans="2:6" x14ac:dyDescent="0.25">
      <c r="B54" s="24" t="s">
        <v>50</v>
      </c>
      <c r="C54" s="84"/>
      <c r="D54" s="84"/>
      <c r="E54" s="84"/>
      <c r="F54" s="84"/>
    </row>
    <row r="55" spans="2:6" x14ac:dyDescent="0.25">
      <c r="B55" s="24" t="s">
        <v>51</v>
      </c>
      <c r="C55" s="84"/>
      <c r="D55" s="84"/>
      <c r="E55" s="84"/>
      <c r="F55" s="84"/>
    </row>
    <row r="56" spans="2:6" x14ac:dyDescent="0.25">
      <c r="B56" s="24" t="s">
        <v>52</v>
      </c>
      <c r="C56" s="84"/>
      <c r="D56" s="84"/>
      <c r="E56" s="84"/>
      <c r="F56" s="84"/>
    </row>
    <row r="57" spans="2:6" x14ac:dyDescent="0.25">
      <c r="B57" s="20"/>
      <c r="C57" s="16"/>
      <c r="D57" s="16"/>
      <c r="E57" s="16"/>
      <c r="F57" s="25"/>
    </row>
    <row r="58" spans="2:6" ht="15.75" thickBot="1" x14ac:dyDescent="0.3">
      <c r="B58" s="26" t="s">
        <v>21</v>
      </c>
      <c r="C58" s="86">
        <f>C23-C42</f>
        <v>0</v>
      </c>
      <c r="D58" s="86">
        <f t="shared" ref="D58:F58" si="6">D23-D42</f>
        <v>0</v>
      </c>
      <c r="E58" s="86">
        <f t="shared" si="6"/>
        <v>0</v>
      </c>
      <c r="F58" s="86">
        <f t="shared" si="6"/>
        <v>0</v>
      </c>
    </row>
    <row r="60" spans="2:6" ht="15.75" thickBot="1" x14ac:dyDescent="0.3"/>
    <row r="61" spans="2:6" x14ac:dyDescent="0.25">
      <c r="B61" s="77"/>
      <c r="C61" s="18"/>
      <c r="D61" s="18"/>
      <c r="E61" s="18"/>
      <c r="F61" s="19"/>
    </row>
    <row r="62" spans="2:6" x14ac:dyDescent="0.25">
      <c r="B62" s="78" t="s">
        <v>84</v>
      </c>
      <c r="C62" s="87" t="str">
        <f ca="1">IF(SUM(Kontrol!C2:C28)&gt;0,"Lütfen formu göndermeden önce girilen değerleri kontrol ediniz","Başarılı")</f>
        <v>Lütfen formu göndermeden önce girilen değerleri kontrol ediniz</v>
      </c>
      <c r="D62" s="76"/>
      <c r="E62" s="11"/>
      <c r="F62" s="21"/>
    </row>
    <row r="63" spans="2:6" ht="15.75" thickBot="1" x14ac:dyDescent="0.3">
      <c r="B63" s="41"/>
      <c r="C63" s="42"/>
      <c r="D63" s="42"/>
      <c r="E63" s="42"/>
      <c r="F63" s="79"/>
    </row>
  </sheetData>
  <sheetProtection algorithmName="SHA-512" hashValue="KoY2Q9fn0Cp+RkIiMcikAMQQpaI2RQcgXKGRwl7mKwbwoe5PVI6dWnfTwA6WaGaTWqhD7Kyl032OTtBgfo7xng==" saltValue="eSOywiDklqOW+fmAvHVvQg==" spinCount="100000" sheet="1" objects="1" scenarios="1"/>
  <mergeCells count="3">
    <mergeCell ref="D11:E11"/>
    <mergeCell ref="D13:E13"/>
    <mergeCell ref="D18:E18"/>
  </mergeCells>
  <dataValidations count="5">
    <dataValidation type="decimal" allowBlank="1" showInputMessage="1" showErrorMessage="1" sqref="C51:F56 C35:F38 C44:F49 C25:F26 C28:F33" xr:uid="{00000000-0002-0000-0000-000000000000}">
      <formula1>0</formula1>
      <formula2>999999999999999</formula2>
    </dataValidation>
    <dataValidation type="decimal" allowBlank="1" showInputMessage="1" showErrorMessage="1" sqref="D17:E17" xr:uid="{00000000-0002-0000-0000-000001000000}">
      <formula1>0</formula1>
      <formula2>20</formula2>
    </dataValidation>
    <dataValidation type="decimal" allowBlank="1" showInputMessage="1" showErrorMessage="1" errorTitle="Geçersiz değer" error="Kur değerini kontrol ediniz." sqref="D16:E16" xr:uid="{00000000-0002-0000-0000-000002000000}">
      <formula1>0</formula1>
      <formula2>20</formula2>
    </dataValidation>
    <dataValidation type="whole" allowBlank="1" showInputMessage="1" showErrorMessage="1" errorTitle="Geçersiz değer" error="Lütfen VKN bilgisini kontrol ediniz." sqref="D13:E13" xr:uid="{00000000-0002-0000-0000-000003000000}">
      <formula1>1000000</formula1>
      <formula2>99999999999</formula2>
    </dataValidation>
    <dataValidation type="decimal" allowBlank="1" showInputMessage="1" showErrorMessage="1" sqref="C27:F27" xr:uid="{00000000-0002-0000-0000-000004000000}">
      <formula1>-999999999999</formula1>
      <formula2>999999999999999</formula2>
    </dataValidation>
  </dataValidations>
  <pageMargins left="0.7" right="0.7" top="0.75" bottom="0.75" header="0.3" footer="0.3"/>
  <pageSetup paperSize="9" scale="1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Geçersiz değer" error="Lütfen listeden tarihi aralığı seçiniz." xr:uid="{00000000-0002-0000-0000-000005000000}">
          <x14:formula1>
            <xm:f>Tarihler!$A$1:$A$30</xm:f>
          </x14:formula1>
          <xm:sqref>D18:E18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selection activeCell="C1" sqref="C1"/>
    </sheetView>
  </sheetViews>
  <sheetFormatPr defaultRowHeight="15" x14ac:dyDescent="0.25"/>
  <cols>
    <col min="1" max="1" width="26.85546875" bestFit="1" customWidth="1"/>
    <col min="2" max="3" width="10.140625" bestFit="1" customWidth="1"/>
    <col min="4" max="4" width="28" bestFit="1" customWidth="1"/>
  </cols>
  <sheetData>
    <row r="1" spans="1:3" x14ac:dyDescent="0.25">
      <c r="A1" t="str">
        <f t="shared" ref="A1:A30" si="0">TEXT(B1,"GG.AA.YYYY") &amp; "-" &amp; TEXT(C1,"GG.AA.YYYY") &amp; " haftası"</f>
        <v>08.06.2020-14.06.2020 haftası</v>
      </c>
      <c r="B1" s="90">
        <v>43990</v>
      </c>
      <c r="C1" s="90">
        <f>B1+DAY(6)</f>
        <v>43996</v>
      </c>
    </row>
    <row r="2" spans="1:3" x14ac:dyDescent="0.25">
      <c r="A2" t="str">
        <f t="shared" si="0"/>
        <v>15.06.2020-21.06.2020 haftası</v>
      </c>
      <c r="B2" s="90">
        <f>C1+DAY(1)</f>
        <v>43997</v>
      </c>
      <c r="C2" s="90">
        <f>B2+DAY(6)</f>
        <v>44003</v>
      </c>
    </row>
    <row r="3" spans="1:3" x14ac:dyDescent="0.25">
      <c r="A3" t="str">
        <f t="shared" si="0"/>
        <v>22.06.2020-28.06.2020 haftası</v>
      </c>
      <c r="B3" s="90">
        <f t="shared" ref="B3:B30" si="1">C2+DAY(1)</f>
        <v>44004</v>
      </c>
      <c r="C3" s="90">
        <f t="shared" ref="C3:C30" si="2">B3+DAY(6)</f>
        <v>44010</v>
      </c>
    </row>
    <row r="4" spans="1:3" x14ac:dyDescent="0.25">
      <c r="A4" t="str">
        <f t="shared" si="0"/>
        <v>29.06.2020-05.07.2020 haftası</v>
      </c>
      <c r="B4" s="90">
        <f t="shared" si="1"/>
        <v>44011</v>
      </c>
      <c r="C4" s="90">
        <f t="shared" si="2"/>
        <v>44017</v>
      </c>
    </row>
    <row r="5" spans="1:3" x14ac:dyDescent="0.25">
      <c r="A5" t="str">
        <f t="shared" si="0"/>
        <v>06.07.2020-12.07.2020 haftası</v>
      </c>
      <c r="B5" s="90">
        <f t="shared" si="1"/>
        <v>44018</v>
      </c>
      <c r="C5" s="90">
        <f t="shared" si="2"/>
        <v>44024</v>
      </c>
    </row>
    <row r="6" spans="1:3" x14ac:dyDescent="0.25">
      <c r="A6" t="str">
        <f t="shared" si="0"/>
        <v>13.07.2020-19.07.2020 haftası</v>
      </c>
      <c r="B6" s="90">
        <f t="shared" si="1"/>
        <v>44025</v>
      </c>
      <c r="C6" s="90">
        <f t="shared" si="2"/>
        <v>44031</v>
      </c>
    </row>
    <row r="7" spans="1:3" x14ac:dyDescent="0.25">
      <c r="A7" t="str">
        <f t="shared" si="0"/>
        <v>20.07.2020-26.07.2020 haftası</v>
      </c>
      <c r="B7" s="90">
        <f t="shared" si="1"/>
        <v>44032</v>
      </c>
      <c r="C7" s="90">
        <f t="shared" si="2"/>
        <v>44038</v>
      </c>
    </row>
    <row r="8" spans="1:3" x14ac:dyDescent="0.25">
      <c r="A8" t="str">
        <f t="shared" si="0"/>
        <v>27.07.2020-02.08.2020 haftası</v>
      </c>
      <c r="B8" s="90">
        <f t="shared" si="1"/>
        <v>44039</v>
      </c>
      <c r="C8" s="90">
        <f t="shared" si="2"/>
        <v>44045</v>
      </c>
    </row>
    <row r="9" spans="1:3" x14ac:dyDescent="0.25">
      <c r="A9" t="str">
        <f t="shared" si="0"/>
        <v>03.08.2020-09.08.2020 haftası</v>
      </c>
      <c r="B9" s="90">
        <f t="shared" si="1"/>
        <v>44046</v>
      </c>
      <c r="C9" s="90">
        <f t="shared" si="2"/>
        <v>44052</v>
      </c>
    </row>
    <row r="10" spans="1:3" x14ac:dyDescent="0.25">
      <c r="A10" t="str">
        <f t="shared" si="0"/>
        <v>10.08.2020-16.08.2020 haftası</v>
      </c>
      <c r="B10" s="90">
        <f t="shared" si="1"/>
        <v>44053</v>
      </c>
      <c r="C10" s="90">
        <f t="shared" si="2"/>
        <v>44059</v>
      </c>
    </row>
    <row r="11" spans="1:3" x14ac:dyDescent="0.25">
      <c r="A11" t="str">
        <f t="shared" si="0"/>
        <v>17.08.2020-23.08.2020 haftası</v>
      </c>
      <c r="B11" s="90">
        <f t="shared" si="1"/>
        <v>44060</v>
      </c>
      <c r="C11" s="90">
        <f t="shared" si="2"/>
        <v>44066</v>
      </c>
    </row>
    <row r="12" spans="1:3" x14ac:dyDescent="0.25">
      <c r="A12" t="str">
        <f t="shared" si="0"/>
        <v>24.08.2020-30.08.2020 haftası</v>
      </c>
      <c r="B12" s="90">
        <f t="shared" si="1"/>
        <v>44067</v>
      </c>
      <c r="C12" s="90">
        <f t="shared" si="2"/>
        <v>44073</v>
      </c>
    </row>
    <row r="13" spans="1:3" x14ac:dyDescent="0.25">
      <c r="A13" t="str">
        <f t="shared" si="0"/>
        <v>31.08.2020-06.09.2020 haftası</v>
      </c>
      <c r="B13" s="90">
        <f t="shared" si="1"/>
        <v>44074</v>
      </c>
      <c r="C13" s="90">
        <f t="shared" si="2"/>
        <v>44080</v>
      </c>
    </row>
    <row r="14" spans="1:3" x14ac:dyDescent="0.25">
      <c r="A14" t="str">
        <f t="shared" si="0"/>
        <v>07.09.2020-13.09.2020 haftası</v>
      </c>
      <c r="B14" s="90">
        <f t="shared" si="1"/>
        <v>44081</v>
      </c>
      <c r="C14" s="90">
        <f t="shared" si="2"/>
        <v>44087</v>
      </c>
    </row>
    <row r="15" spans="1:3" x14ac:dyDescent="0.25">
      <c r="A15" t="str">
        <f t="shared" si="0"/>
        <v>14.09.2020-20.09.2020 haftası</v>
      </c>
      <c r="B15" s="90">
        <f t="shared" si="1"/>
        <v>44088</v>
      </c>
      <c r="C15" s="90">
        <f t="shared" si="2"/>
        <v>44094</v>
      </c>
    </row>
    <row r="16" spans="1:3" x14ac:dyDescent="0.25">
      <c r="A16" t="str">
        <f t="shared" si="0"/>
        <v>21.09.2020-27.09.2020 haftası</v>
      </c>
      <c r="B16" s="90">
        <f t="shared" si="1"/>
        <v>44095</v>
      </c>
      <c r="C16" s="90">
        <f t="shared" si="2"/>
        <v>44101</v>
      </c>
    </row>
    <row r="17" spans="1:3" x14ac:dyDescent="0.25">
      <c r="A17" t="str">
        <f t="shared" si="0"/>
        <v>28.09.2020-04.10.2020 haftası</v>
      </c>
      <c r="B17" s="90">
        <f t="shared" si="1"/>
        <v>44102</v>
      </c>
      <c r="C17" s="90">
        <f t="shared" si="2"/>
        <v>44108</v>
      </c>
    </row>
    <row r="18" spans="1:3" x14ac:dyDescent="0.25">
      <c r="A18" t="str">
        <f t="shared" si="0"/>
        <v>05.10.2020-11.10.2020 haftası</v>
      </c>
      <c r="B18" s="90">
        <f t="shared" si="1"/>
        <v>44109</v>
      </c>
      <c r="C18" s="90">
        <f t="shared" si="2"/>
        <v>44115</v>
      </c>
    </row>
    <row r="19" spans="1:3" x14ac:dyDescent="0.25">
      <c r="A19" t="str">
        <f t="shared" si="0"/>
        <v>12.10.2020-18.10.2020 haftası</v>
      </c>
      <c r="B19" s="90">
        <f t="shared" si="1"/>
        <v>44116</v>
      </c>
      <c r="C19" s="90">
        <f t="shared" si="2"/>
        <v>44122</v>
      </c>
    </row>
    <row r="20" spans="1:3" x14ac:dyDescent="0.25">
      <c r="A20" t="str">
        <f t="shared" si="0"/>
        <v>19.10.2020-25.10.2020 haftası</v>
      </c>
      <c r="B20" s="90">
        <f t="shared" si="1"/>
        <v>44123</v>
      </c>
      <c r="C20" s="90">
        <f t="shared" si="2"/>
        <v>44129</v>
      </c>
    </row>
    <row r="21" spans="1:3" x14ac:dyDescent="0.25">
      <c r="A21" t="str">
        <f t="shared" si="0"/>
        <v>26.10.2020-01.11.2020 haftası</v>
      </c>
      <c r="B21" s="90">
        <f t="shared" si="1"/>
        <v>44130</v>
      </c>
      <c r="C21" s="90">
        <f t="shared" si="2"/>
        <v>44136</v>
      </c>
    </row>
    <row r="22" spans="1:3" x14ac:dyDescent="0.25">
      <c r="A22" t="str">
        <f t="shared" si="0"/>
        <v>02.11.2020-08.11.2020 haftası</v>
      </c>
      <c r="B22" s="90">
        <f t="shared" si="1"/>
        <v>44137</v>
      </c>
      <c r="C22" s="90">
        <f t="shared" si="2"/>
        <v>44143</v>
      </c>
    </row>
    <row r="23" spans="1:3" x14ac:dyDescent="0.25">
      <c r="A23" t="str">
        <f t="shared" si="0"/>
        <v>09.11.2020-15.11.2020 haftası</v>
      </c>
      <c r="B23" s="90">
        <f t="shared" si="1"/>
        <v>44144</v>
      </c>
      <c r="C23" s="90">
        <f t="shared" si="2"/>
        <v>44150</v>
      </c>
    </row>
    <row r="24" spans="1:3" x14ac:dyDescent="0.25">
      <c r="A24" t="str">
        <f t="shared" si="0"/>
        <v>16.11.2020-22.11.2020 haftası</v>
      </c>
      <c r="B24" s="90">
        <f t="shared" si="1"/>
        <v>44151</v>
      </c>
      <c r="C24" s="90">
        <f t="shared" si="2"/>
        <v>44157</v>
      </c>
    </row>
    <row r="25" spans="1:3" x14ac:dyDescent="0.25">
      <c r="A25" t="str">
        <f t="shared" si="0"/>
        <v>23.11.2020-29.11.2020 haftası</v>
      </c>
      <c r="B25" s="90">
        <f t="shared" si="1"/>
        <v>44158</v>
      </c>
      <c r="C25" s="90">
        <f t="shared" si="2"/>
        <v>44164</v>
      </c>
    </row>
    <row r="26" spans="1:3" x14ac:dyDescent="0.25">
      <c r="A26" t="str">
        <f t="shared" si="0"/>
        <v>30.11.2020-06.12.2020 haftası</v>
      </c>
      <c r="B26" s="90">
        <f t="shared" si="1"/>
        <v>44165</v>
      </c>
      <c r="C26" s="90">
        <f t="shared" si="2"/>
        <v>44171</v>
      </c>
    </row>
    <row r="27" spans="1:3" x14ac:dyDescent="0.25">
      <c r="A27" t="str">
        <f t="shared" si="0"/>
        <v>07.12.2020-13.12.2020 haftası</v>
      </c>
      <c r="B27" s="90">
        <f t="shared" si="1"/>
        <v>44172</v>
      </c>
      <c r="C27" s="90">
        <f t="shared" si="2"/>
        <v>44178</v>
      </c>
    </row>
    <row r="28" spans="1:3" x14ac:dyDescent="0.25">
      <c r="A28" t="str">
        <f t="shared" si="0"/>
        <v>14.12.2020-20.12.2020 haftası</v>
      </c>
      <c r="B28" s="90">
        <f t="shared" si="1"/>
        <v>44179</v>
      </c>
      <c r="C28" s="90">
        <f t="shared" si="2"/>
        <v>44185</v>
      </c>
    </row>
    <row r="29" spans="1:3" x14ac:dyDescent="0.25">
      <c r="A29" t="str">
        <f t="shared" si="0"/>
        <v>21.12.2020-27.12.2020 haftası</v>
      </c>
      <c r="B29" s="90">
        <f t="shared" si="1"/>
        <v>44186</v>
      </c>
      <c r="C29" s="90">
        <f t="shared" si="2"/>
        <v>44192</v>
      </c>
    </row>
    <row r="30" spans="1:3" x14ac:dyDescent="0.25">
      <c r="A30" t="str">
        <f t="shared" si="0"/>
        <v>28.12.2020-03.01.2021 haftası</v>
      </c>
      <c r="B30" s="90">
        <f t="shared" si="1"/>
        <v>44193</v>
      </c>
      <c r="C30" s="90">
        <f t="shared" si="2"/>
        <v>44199</v>
      </c>
    </row>
  </sheetData>
  <sheetProtection algorithmName="SHA-512" hashValue="NOPx/yg25Mo67lbiU2VZuYnrn+vn5nj/4C2Wg63ye/+jq5k5Mo0G8H5qAAvS2AcGdggAImp0B3NDhCTmK0bQgg==" saltValue="M1Vp8bn1jW9you8/fHjMj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B2:E51"/>
  <sheetViews>
    <sheetView showGridLines="0" topLeftCell="A7" zoomScale="90" zoomScaleNormal="90" workbookViewId="0">
      <selection activeCell="A8" sqref="A8"/>
    </sheetView>
  </sheetViews>
  <sheetFormatPr defaultRowHeight="15" x14ac:dyDescent="0.25"/>
  <cols>
    <col min="1" max="1" width="6.42578125" customWidth="1"/>
    <col min="2" max="2" width="47.85546875" style="2" bestFit="1" customWidth="1"/>
    <col min="3" max="3" width="81" customWidth="1"/>
  </cols>
  <sheetData>
    <row r="2" spans="2:4" ht="15.75" thickBot="1" x14ac:dyDescent="0.3"/>
    <row r="3" spans="2:4" ht="162.6" customHeight="1" thickBot="1" x14ac:dyDescent="0.3">
      <c r="B3" s="45" t="s">
        <v>70</v>
      </c>
      <c r="C3" s="46" t="s">
        <v>72</v>
      </c>
    </row>
    <row r="4" spans="2:4" ht="15.75" thickBot="1" x14ac:dyDescent="0.3"/>
    <row r="5" spans="2:4" ht="117.95" customHeight="1" thickBot="1" x14ac:dyDescent="0.3">
      <c r="B5" s="45" t="s">
        <v>71</v>
      </c>
      <c r="C5" s="47" t="s">
        <v>80</v>
      </c>
    </row>
    <row r="9" spans="2:4" ht="15.75" thickBot="1" x14ac:dyDescent="0.3"/>
    <row r="10" spans="2:4" ht="18.75" x14ac:dyDescent="0.25">
      <c r="B10" s="27" t="s">
        <v>2</v>
      </c>
      <c r="C10" s="48"/>
      <c r="D10" s="49"/>
    </row>
    <row r="11" spans="2:4" ht="15.75" x14ac:dyDescent="0.25">
      <c r="B11" s="24"/>
      <c r="C11" s="8" t="s">
        <v>17</v>
      </c>
      <c r="D11" s="50"/>
    </row>
    <row r="12" spans="2:4" ht="15.75" x14ac:dyDescent="0.25">
      <c r="B12" s="51" t="s">
        <v>24</v>
      </c>
      <c r="C12" s="9" t="s">
        <v>53</v>
      </c>
      <c r="D12" s="50"/>
    </row>
    <row r="13" spans="2:4" ht="15.75" x14ac:dyDescent="0.25">
      <c r="B13" s="51"/>
      <c r="C13" s="10"/>
      <c r="D13" s="50"/>
    </row>
    <row r="14" spans="2:4" ht="16.5" thickBot="1" x14ac:dyDescent="0.3">
      <c r="B14" s="52" t="s">
        <v>3</v>
      </c>
      <c r="C14" s="53" t="s">
        <v>15</v>
      </c>
      <c r="D14" s="54"/>
    </row>
    <row r="16" spans="2:4" ht="15.75" thickBot="1" x14ac:dyDescent="0.3"/>
    <row r="17" spans="2:4" x14ac:dyDescent="0.25">
      <c r="B17" s="58"/>
      <c r="C17" s="59"/>
      <c r="D17" s="60"/>
    </row>
    <row r="18" spans="2:4" ht="18.75" x14ac:dyDescent="0.3">
      <c r="B18" s="61" t="s">
        <v>16</v>
      </c>
      <c r="C18" s="8" t="s">
        <v>17</v>
      </c>
      <c r="D18" s="62"/>
    </row>
    <row r="19" spans="2:4" ht="45" x14ac:dyDescent="0.25">
      <c r="B19" s="63" t="s">
        <v>18</v>
      </c>
      <c r="C19" s="70" t="s">
        <v>73</v>
      </c>
      <c r="D19" s="62"/>
    </row>
    <row r="20" spans="2:4" ht="30" x14ac:dyDescent="0.25">
      <c r="B20" s="63" t="s">
        <v>25</v>
      </c>
      <c r="C20" s="101" t="s">
        <v>93</v>
      </c>
      <c r="D20" s="62"/>
    </row>
    <row r="21" spans="2:4" ht="56.45" customHeight="1" x14ac:dyDescent="0.25">
      <c r="B21" s="63" t="s">
        <v>26</v>
      </c>
      <c r="C21" s="101" t="s">
        <v>94</v>
      </c>
      <c r="D21" s="62"/>
    </row>
    <row r="22" spans="2:4" ht="64.5" customHeight="1" x14ac:dyDescent="0.25">
      <c r="B22" s="63" t="s">
        <v>27</v>
      </c>
      <c r="C22" s="70" t="s">
        <v>81</v>
      </c>
      <c r="D22" s="62"/>
    </row>
    <row r="23" spans="2:4" ht="75" x14ac:dyDescent="0.25">
      <c r="B23" s="63" t="s">
        <v>28</v>
      </c>
      <c r="C23" s="70" t="s">
        <v>76</v>
      </c>
      <c r="D23" s="62"/>
    </row>
    <row r="24" spans="2:4" ht="75" x14ac:dyDescent="0.25">
      <c r="B24" s="63" t="s">
        <v>29</v>
      </c>
      <c r="C24" s="70" t="s">
        <v>54</v>
      </c>
      <c r="D24" s="62"/>
    </row>
    <row r="25" spans="2:4" ht="60" x14ac:dyDescent="0.25">
      <c r="B25" s="63" t="s">
        <v>30</v>
      </c>
      <c r="C25" s="70" t="s">
        <v>55</v>
      </c>
      <c r="D25" s="62"/>
    </row>
    <row r="26" spans="2:4" ht="60" x14ac:dyDescent="0.25">
      <c r="B26" s="63" t="s">
        <v>31</v>
      </c>
      <c r="C26" s="70" t="s">
        <v>56</v>
      </c>
      <c r="D26" s="62"/>
    </row>
    <row r="27" spans="2:4" ht="75" x14ac:dyDescent="0.25">
      <c r="B27" s="63" t="s">
        <v>32</v>
      </c>
      <c r="C27" s="70" t="s">
        <v>57</v>
      </c>
      <c r="D27" s="62"/>
    </row>
    <row r="28" spans="2:4" ht="36.6" customHeight="1" x14ac:dyDescent="0.25">
      <c r="B28" s="64"/>
      <c r="C28" s="57"/>
      <c r="D28" s="62"/>
    </row>
    <row r="29" spans="2:4" ht="60" x14ac:dyDescent="0.25">
      <c r="B29" s="63" t="s">
        <v>35</v>
      </c>
      <c r="C29" s="70" t="s">
        <v>58</v>
      </c>
      <c r="D29" s="62"/>
    </row>
    <row r="30" spans="2:4" ht="60" x14ac:dyDescent="0.25">
      <c r="B30" s="63" t="s">
        <v>36</v>
      </c>
      <c r="C30" s="70" t="s">
        <v>59</v>
      </c>
      <c r="D30" s="62"/>
    </row>
    <row r="31" spans="2:4" ht="60" x14ac:dyDescent="0.25">
      <c r="B31" s="63" t="s">
        <v>37</v>
      </c>
      <c r="C31" s="70" t="s">
        <v>74</v>
      </c>
      <c r="D31" s="62"/>
    </row>
    <row r="32" spans="2:4" ht="75" x14ac:dyDescent="0.25">
      <c r="B32" s="63" t="s">
        <v>38</v>
      </c>
      <c r="C32" s="70" t="s">
        <v>60</v>
      </c>
      <c r="D32" s="62"/>
    </row>
    <row r="33" spans="2:5" x14ac:dyDescent="0.25">
      <c r="B33" s="65"/>
      <c r="C33" s="6"/>
      <c r="D33" s="62"/>
    </row>
    <row r="34" spans="2:5" ht="18.75" x14ac:dyDescent="0.3">
      <c r="B34" s="61" t="s">
        <v>19</v>
      </c>
      <c r="C34" s="6"/>
      <c r="D34" s="62"/>
    </row>
    <row r="35" spans="2:5" x14ac:dyDescent="0.25">
      <c r="B35" s="66"/>
      <c r="C35" s="6"/>
      <c r="D35" s="62"/>
    </row>
    <row r="36" spans="2:5" x14ac:dyDescent="0.25">
      <c r="B36" s="67"/>
      <c r="C36" s="6"/>
      <c r="D36" s="62"/>
    </row>
    <row r="37" spans="2:5" ht="60" x14ac:dyDescent="0.25">
      <c r="B37" s="63" t="s">
        <v>40</v>
      </c>
      <c r="C37" s="70" t="s">
        <v>77</v>
      </c>
      <c r="D37" s="62"/>
    </row>
    <row r="38" spans="2:5" ht="90" x14ac:dyDescent="0.25">
      <c r="B38" s="63" t="s">
        <v>41</v>
      </c>
      <c r="C38" s="70" t="s">
        <v>78</v>
      </c>
      <c r="D38" s="62"/>
    </row>
    <row r="39" spans="2:5" ht="60" x14ac:dyDescent="0.25">
      <c r="B39" s="63" t="s">
        <v>42</v>
      </c>
      <c r="C39" s="70" t="s">
        <v>61</v>
      </c>
      <c r="D39" s="62"/>
    </row>
    <row r="40" spans="2:5" ht="60" x14ac:dyDescent="0.25">
      <c r="B40" s="63" t="s">
        <v>43</v>
      </c>
      <c r="C40" s="70" t="s">
        <v>62</v>
      </c>
      <c r="D40" s="62"/>
    </row>
    <row r="41" spans="2:5" ht="60" x14ac:dyDescent="0.25">
      <c r="B41" s="63" t="s">
        <v>44</v>
      </c>
      <c r="C41" s="70" t="s">
        <v>79</v>
      </c>
      <c r="D41" s="62"/>
      <c r="E41" s="56"/>
    </row>
    <row r="42" spans="2:5" ht="62.1" customHeight="1" x14ac:dyDescent="0.25">
      <c r="B42" s="63" t="s">
        <v>45</v>
      </c>
      <c r="C42" s="70" t="s">
        <v>63</v>
      </c>
      <c r="D42" s="62"/>
    </row>
    <row r="43" spans="2:5" ht="46.5" customHeight="1" x14ac:dyDescent="0.25">
      <c r="B43" s="63"/>
      <c r="C43" s="55"/>
      <c r="D43" s="62"/>
    </row>
    <row r="44" spans="2:5" ht="45" x14ac:dyDescent="0.25">
      <c r="B44" s="63" t="s">
        <v>47</v>
      </c>
      <c r="C44" s="70" t="s">
        <v>64</v>
      </c>
      <c r="D44" s="62"/>
    </row>
    <row r="45" spans="2:5" ht="75" x14ac:dyDescent="0.25">
      <c r="B45" s="63" t="s">
        <v>48</v>
      </c>
      <c r="C45" s="70" t="s">
        <v>65</v>
      </c>
      <c r="D45" s="62"/>
    </row>
    <row r="46" spans="2:5" ht="60" x14ac:dyDescent="0.25">
      <c r="B46" s="63" t="s">
        <v>49</v>
      </c>
      <c r="C46" s="70" t="s">
        <v>75</v>
      </c>
      <c r="D46" s="62"/>
    </row>
    <row r="47" spans="2:5" ht="60" x14ac:dyDescent="0.25">
      <c r="B47" s="63" t="s">
        <v>50</v>
      </c>
      <c r="C47" s="70" t="s">
        <v>66</v>
      </c>
      <c r="D47" s="62"/>
    </row>
    <row r="48" spans="2:5" ht="60" x14ac:dyDescent="0.25">
      <c r="B48" s="63" t="s">
        <v>51</v>
      </c>
      <c r="C48" s="70" t="s">
        <v>67</v>
      </c>
      <c r="D48" s="62"/>
    </row>
    <row r="49" spans="2:4" ht="60" x14ac:dyDescent="0.25">
      <c r="B49" s="63" t="s">
        <v>52</v>
      </c>
      <c r="C49" s="70" t="s">
        <v>68</v>
      </c>
      <c r="D49" s="62"/>
    </row>
    <row r="50" spans="2:4" x14ac:dyDescent="0.25">
      <c r="B50" s="65"/>
      <c r="C50" s="7"/>
      <c r="D50" s="62"/>
    </row>
    <row r="51" spans="2:4" ht="38.25" thickBot="1" x14ac:dyDescent="0.3">
      <c r="B51" s="68" t="s">
        <v>20</v>
      </c>
      <c r="C51" s="70" t="s">
        <v>69</v>
      </c>
      <c r="D51" s="69"/>
    </row>
  </sheetData>
  <sheetProtection algorithmName="SHA-512" hashValue="1zSeTeaiaiXP8ZYmQa+69sw0m1HiYi/dkf0TxOID2coEL3ulJEfd5eh8/SGqbzIjJKOtB8CYMalmDGuhYqP4gQ==" saltValue="u/kNywEmvcA4POrutorTYw==" spinCount="100000" sheet="1" objects="1" scenarios="1"/>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32"/>
  <sheetViews>
    <sheetView topLeftCell="B1" zoomScale="85" zoomScaleNormal="85" workbookViewId="0">
      <selection activeCell="B1" sqref="B1"/>
    </sheetView>
  </sheetViews>
  <sheetFormatPr defaultColWidth="0" defaultRowHeight="18" customHeight="1" zeroHeight="1" x14ac:dyDescent="0.25"/>
  <cols>
    <col min="1" max="1" width="8.7109375" hidden="1" customWidth="1"/>
    <col min="2" max="2" width="54" customWidth="1"/>
    <col min="3" max="3" width="16.140625" style="72" hidden="1" customWidth="1"/>
    <col min="4" max="4" width="19.28515625" style="72" customWidth="1"/>
    <col min="5" max="5" width="86.42578125" customWidth="1"/>
    <col min="6" max="6" width="44.7109375" customWidth="1"/>
    <col min="7" max="7" width="6.5703125" style="72" customWidth="1"/>
    <col min="8" max="16384" width="9.140625" hidden="1"/>
  </cols>
  <sheetData>
    <row r="1" spans="1:7" ht="18" customHeight="1" x14ac:dyDescent="0.25">
      <c r="B1" s="73" t="s">
        <v>85</v>
      </c>
      <c r="C1" s="74" t="s">
        <v>83</v>
      </c>
      <c r="D1" s="74" t="s">
        <v>86</v>
      </c>
      <c r="E1" s="74" t="s">
        <v>82</v>
      </c>
      <c r="F1" s="75" t="s">
        <v>95</v>
      </c>
      <c r="G1" s="75" t="s">
        <v>96</v>
      </c>
    </row>
    <row r="2" spans="1:7" ht="18" customHeight="1" x14ac:dyDescent="0.25">
      <c r="A2" s="80">
        <v>23</v>
      </c>
      <c r="B2" s="81" t="str">
        <f ca="1">INDIRECT("'Veri Formu'" &amp; "!B" &amp; A2)</f>
        <v>I- AKTİF (VARLIKLAR) TOPLAMI</v>
      </c>
      <c r="C2" s="82">
        <f ca="1">IF(INDIRECT("'Veri Formu'" &amp; "!F" &amp; A2)=0,1,IF(AND(INDIRECT("'Veri Formu'" &amp; "!F" &amp; A2)&gt;0,INDIRECT("'Veri Formu'" &amp; "!F" &amp; A2)&lt;1000),2,0))</f>
        <v>1</v>
      </c>
      <c r="D2" s="82" t="s">
        <v>4</v>
      </c>
      <c r="E2" s="81" t="str">
        <f ca="1">IF(C2=1,CONCATENATE("Türk Lirası cinsinden "&amp;B2," kaleminin değeri boş bırakıldı."),IF(C2=2,CONCATENATE("Türk Lirası cinsinden "&amp;B2," kalemi değeri 1000TL  altında girildi"),""))</f>
        <v>Türk Lirası cinsinden I- AKTİF (VARLIKLAR) TOPLAMI kaleminin değeri boş bırakıldı.</v>
      </c>
      <c r="F2" s="83" t="str">
        <f ca="1">IF(C2=0,"Başarılı","Kalemin değerinden emin misiniz?")</f>
        <v>Kalemin değerinden emin misiniz?</v>
      </c>
      <c r="G2" s="83">
        <f ca="1">C2</f>
        <v>1</v>
      </c>
    </row>
    <row r="3" spans="1:7" ht="18" customHeight="1" x14ac:dyDescent="0.25">
      <c r="A3" s="80">
        <v>24</v>
      </c>
      <c r="B3" s="81" t="str">
        <f t="shared" ref="B3:B27" ca="1" si="0">INDIRECT("'Veri Formu'" &amp; "!B" &amp; A3)</f>
        <v>KISA VADELİ VARLIKLAR TOPLAMI</v>
      </c>
      <c r="C3" s="82">
        <f t="shared" ref="C3:C13" ca="1" si="1">IF(INDIRECT("'Veri Formu'" &amp; "!F" &amp; A3)=0,1,IF(AND(INDIRECT("'Veri Formu'" &amp; "!F" &amp; A3)&gt;0,INDIRECT("'Veri Formu'" &amp; "!F" &amp; A3)&lt;1000),2,0))</f>
        <v>1</v>
      </c>
      <c r="D3" s="82" t="s">
        <v>4</v>
      </c>
      <c r="E3" s="81" t="str">
        <f t="shared" ref="E3:E13" ca="1" si="2">IF(C3=1,CONCATENATE("Türk Lirası cinsinden "&amp;B3," kaleminin değeri boş bırakıldı."),IF(C3=2,CONCATENATE("Türk Lirası cinsinden "&amp;B3," kalemi değeri 1000TL  altında girildi"),""))</f>
        <v>Türk Lirası cinsinden KISA VADELİ VARLIKLAR TOPLAMI kaleminin değeri boş bırakıldı.</v>
      </c>
      <c r="F3" s="83" t="str">
        <f t="shared" ref="F3:F27" ca="1" si="3">IF(C3=0,"Başarılı","Kalemin değerinden emin misiniz?")</f>
        <v>Kalemin değerinden emin misiniz?</v>
      </c>
      <c r="G3" s="83">
        <f t="shared" ref="G3:G27" ca="1" si="4">C3</f>
        <v>1</v>
      </c>
    </row>
    <row r="4" spans="1:7" ht="18" customHeight="1" x14ac:dyDescent="0.25">
      <c r="A4" s="80">
        <v>25</v>
      </c>
      <c r="B4" s="81" t="str">
        <f t="shared" ca="1" si="0"/>
        <v>1. Kasa</v>
      </c>
      <c r="C4" s="82">
        <f t="shared" ca="1" si="1"/>
        <v>1</v>
      </c>
      <c r="D4" s="82" t="s">
        <v>4</v>
      </c>
      <c r="E4" s="81" t="str">
        <f t="shared" ca="1" si="2"/>
        <v>Türk Lirası cinsinden 1. Kasa kaleminin değeri boş bırakıldı.</v>
      </c>
      <c r="F4" s="83" t="str">
        <f t="shared" ca="1" si="3"/>
        <v>Kalemin değerinden emin misiniz?</v>
      </c>
      <c r="G4" s="83">
        <f t="shared" ca="1" si="4"/>
        <v>1</v>
      </c>
    </row>
    <row r="5" spans="1:7" ht="18" customHeight="1" x14ac:dyDescent="0.25">
      <c r="A5" s="80">
        <v>27</v>
      </c>
      <c r="B5" s="81" t="str">
        <f t="shared" ca="1" si="0"/>
        <v>3. Bankalar</v>
      </c>
      <c r="C5" s="82">
        <f t="shared" ca="1" si="1"/>
        <v>1</v>
      </c>
      <c r="D5" s="82" t="s">
        <v>4</v>
      </c>
      <c r="E5" s="81" t="str">
        <f t="shared" ca="1" si="2"/>
        <v>Türk Lirası cinsinden 3. Bankalar kaleminin değeri boş bırakıldı.</v>
      </c>
      <c r="F5" s="83" t="str">
        <f t="shared" ca="1" si="3"/>
        <v>Kalemin değerinden emin misiniz?</v>
      </c>
      <c r="G5" s="83">
        <f t="shared" ca="1" si="4"/>
        <v>1</v>
      </c>
    </row>
    <row r="6" spans="1:7" ht="18" customHeight="1" x14ac:dyDescent="0.25">
      <c r="A6" s="80">
        <v>30</v>
      </c>
      <c r="B6" s="81" t="str">
        <f t="shared" ca="1" si="0"/>
        <v>6. Kısa Vadeli Ticari Alacaklar</v>
      </c>
      <c r="C6" s="82">
        <f t="shared" ca="1" si="1"/>
        <v>1</v>
      </c>
      <c r="D6" s="82" t="s">
        <v>4</v>
      </c>
      <c r="E6" s="81" t="str">
        <f t="shared" ca="1" si="2"/>
        <v>Türk Lirası cinsinden 6. Kısa Vadeli Ticari Alacaklar kaleminin değeri boş bırakıldı.</v>
      </c>
      <c r="F6" s="83" t="str">
        <f t="shared" ca="1" si="3"/>
        <v>Kalemin değerinden emin misiniz?</v>
      </c>
      <c r="G6" s="83">
        <f t="shared" ca="1" si="4"/>
        <v>1</v>
      </c>
    </row>
    <row r="7" spans="1:7" ht="18" customHeight="1" x14ac:dyDescent="0.25">
      <c r="A7" s="80">
        <v>33</v>
      </c>
      <c r="B7" s="81" t="str">
        <f t="shared" ca="1" si="0"/>
        <v>9. Stoklar</v>
      </c>
      <c r="C7" s="82">
        <f t="shared" ca="1" si="1"/>
        <v>1</v>
      </c>
      <c r="D7" s="82" t="s">
        <v>4</v>
      </c>
      <c r="E7" s="81" t="str">
        <f t="shared" ca="1" si="2"/>
        <v>Türk Lirası cinsinden 9. Stoklar kaleminin değeri boş bırakıldı.</v>
      </c>
      <c r="F7" s="83" t="str">
        <f t="shared" ca="1" si="3"/>
        <v>Kalemin değerinden emin misiniz?</v>
      </c>
      <c r="G7" s="83">
        <f t="shared" ca="1" si="4"/>
        <v>1</v>
      </c>
    </row>
    <row r="8" spans="1:7" ht="18" customHeight="1" x14ac:dyDescent="0.25">
      <c r="A8" s="80">
        <v>34</v>
      </c>
      <c r="B8" s="81" t="str">
        <f t="shared" ca="1" si="0"/>
        <v>UZUN VADELİ VARLIKLAR TOPLAMI</v>
      </c>
      <c r="C8" s="82">
        <f t="shared" ca="1" si="1"/>
        <v>1</v>
      </c>
      <c r="D8" s="82" t="s">
        <v>4</v>
      </c>
      <c r="E8" s="81" t="str">
        <f t="shared" ca="1" si="2"/>
        <v>Türk Lirası cinsinden UZUN VADELİ VARLIKLAR TOPLAMI kaleminin değeri boş bırakıldı.</v>
      </c>
      <c r="F8" s="83" t="str">
        <f t="shared" ca="1" si="3"/>
        <v>Kalemin değerinden emin misiniz?</v>
      </c>
      <c r="G8" s="83">
        <f t="shared" ca="1" si="4"/>
        <v>1</v>
      </c>
    </row>
    <row r="9" spans="1:7" ht="18" customHeight="1" x14ac:dyDescent="0.25">
      <c r="A9" s="80">
        <v>42</v>
      </c>
      <c r="B9" s="81" t="str">
        <f t="shared" ca="1" si="0"/>
        <v>II- PASİF (KAYNAKLAR) TOPLAMI</v>
      </c>
      <c r="C9" s="82">
        <f t="shared" ca="1" si="1"/>
        <v>1</v>
      </c>
      <c r="D9" s="82" t="s">
        <v>4</v>
      </c>
      <c r="E9" s="81" t="str">
        <f t="shared" ca="1" si="2"/>
        <v>Türk Lirası cinsinden II- PASİF (KAYNAKLAR) TOPLAMI kaleminin değeri boş bırakıldı.</v>
      </c>
      <c r="F9" s="83" t="str">
        <f t="shared" ca="1" si="3"/>
        <v>Kalemin değerinden emin misiniz?</v>
      </c>
      <c r="G9" s="83">
        <f t="shared" ca="1" si="4"/>
        <v>1</v>
      </c>
    </row>
    <row r="10" spans="1:7" ht="18" customHeight="1" x14ac:dyDescent="0.25">
      <c r="A10" s="80">
        <v>43</v>
      </c>
      <c r="B10" s="81" t="str">
        <f t="shared" ca="1" si="0"/>
        <v>KISA VADELİ PASİF KAYNAKLAR TOPLAMI</v>
      </c>
      <c r="C10" s="82">
        <f t="shared" ca="1" si="1"/>
        <v>1</v>
      </c>
      <c r="D10" s="82" t="s">
        <v>4</v>
      </c>
      <c r="E10" s="81" t="str">
        <f t="shared" ca="1" si="2"/>
        <v>Türk Lirası cinsinden KISA VADELİ PASİF KAYNAKLAR TOPLAMI kaleminin değeri boş bırakıldı.</v>
      </c>
      <c r="F10" s="83" t="str">
        <f t="shared" ca="1" si="3"/>
        <v>Kalemin değerinden emin misiniz?</v>
      </c>
      <c r="G10" s="83">
        <f t="shared" ca="1" si="4"/>
        <v>1</v>
      </c>
    </row>
    <row r="11" spans="1:7" ht="18" customHeight="1" x14ac:dyDescent="0.25">
      <c r="A11" s="80">
        <v>44</v>
      </c>
      <c r="B11" s="81" t="str">
        <f t="shared" ca="1" si="0"/>
        <v>1. Kısa Vadeli Krediler</v>
      </c>
      <c r="C11" s="82">
        <f t="shared" ca="1" si="1"/>
        <v>1</v>
      </c>
      <c r="D11" s="82" t="s">
        <v>4</v>
      </c>
      <c r="E11" s="81" t="str">
        <f t="shared" ca="1" si="2"/>
        <v>Türk Lirası cinsinden 1. Kısa Vadeli Krediler kaleminin değeri boş bırakıldı.</v>
      </c>
      <c r="F11" s="83" t="str">
        <f t="shared" ca="1" si="3"/>
        <v>Kalemin değerinden emin misiniz?</v>
      </c>
      <c r="G11" s="83">
        <f t="shared" ca="1" si="4"/>
        <v>1</v>
      </c>
    </row>
    <row r="12" spans="1:7" ht="18" customHeight="1" x14ac:dyDescent="0.25">
      <c r="A12" s="80">
        <v>50</v>
      </c>
      <c r="B12" s="81" t="str">
        <f t="shared" ca="1" si="0"/>
        <v>UZUN VADELİ PASİF KAYNAKLAR TOPLAMI</v>
      </c>
      <c r="C12" s="82">
        <f t="shared" ca="1" si="1"/>
        <v>1</v>
      </c>
      <c r="D12" s="82" t="s">
        <v>4</v>
      </c>
      <c r="E12" s="81" t="str">
        <f t="shared" ca="1" si="2"/>
        <v>Türk Lirası cinsinden UZUN VADELİ PASİF KAYNAKLAR TOPLAMI kaleminin değeri boş bırakıldı.</v>
      </c>
      <c r="F12" s="83" t="str">
        <f t="shared" ca="1" si="3"/>
        <v>Kalemin değerinden emin misiniz?</v>
      </c>
      <c r="G12" s="83">
        <f t="shared" ca="1" si="4"/>
        <v>1</v>
      </c>
    </row>
    <row r="13" spans="1:7" ht="18" customHeight="1" x14ac:dyDescent="0.25">
      <c r="A13" s="80">
        <v>51</v>
      </c>
      <c r="B13" s="81" t="str">
        <f t="shared" ca="1" si="0"/>
        <v>7. Uzun Vadeli Krediler</v>
      </c>
      <c r="C13" s="82">
        <f t="shared" ca="1" si="1"/>
        <v>1</v>
      </c>
      <c r="D13" s="82" t="s">
        <v>4</v>
      </c>
      <c r="E13" s="81" t="str">
        <f t="shared" ca="1" si="2"/>
        <v>Türk Lirası cinsinden 7. Uzun Vadeli Krediler kaleminin değeri boş bırakıldı.</v>
      </c>
      <c r="F13" s="83" t="str">
        <f t="shared" ca="1" si="3"/>
        <v>Kalemin değerinden emin misiniz?</v>
      </c>
      <c r="G13" s="83">
        <f t="shared" ca="1" si="4"/>
        <v>1</v>
      </c>
    </row>
    <row r="14" spans="1:7" ht="29.25" customHeight="1" x14ac:dyDescent="0.25">
      <c r="A14" s="80">
        <v>58</v>
      </c>
      <c r="B14" s="81" t="str">
        <f t="shared" ca="1" si="0"/>
        <v>III- NET BİLANÇO İÇİ YABANCI PARA POZİSYONU ("I-II")</v>
      </c>
      <c r="C14" s="82">
        <f ca="1">IF(INDIRECT("'Veri Formu'" &amp; "!F" &amp; A14)=0,1,IF(AND(INDIRECT("'Veri Formu'" &amp; "!F" &amp; A14)&gt;-1000,INDIRECT("'Veri Formu'" &amp; "!F" &amp; A14)&lt;1000),2,0))</f>
        <v>1</v>
      </c>
      <c r="D14" s="82" t="s">
        <v>4</v>
      </c>
      <c r="E14" s="93" t="str">
        <f ca="1">IF(C14=1,CONCATENATE("Türk Lirası cinsinden "&amp;B14," kaleminin değeri boş bırakıldı."),IF(C14=2,CONCATENATE("Türk Lirası cinsinden "&amp;B14," kalemi değeri 1000TL ve -1000TL arasında girildi."),""))</f>
        <v>Türk Lirası cinsinden III- NET BİLANÇO İÇİ YABANCI PARA POZİSYONU ("I-II") kaleminin değeri boş bırakıldı.</v>
      </c>
      <c r="F14" s="83" t="str">
        <f t="shared" ca="1" si="3"/>
        <v>Kalemin değerinden emin misiniz?</v>
      </c>
      <c r="G14" s="83">
        <f t="shared" ca="1" si="4"/>
        <v>1</v>
      </c>
    </row>
    <row r="15" spans="1:7" ht="18" customHeight="1" x14ac:dyDescent="0.25">
      <c r="A15" s="88">
        <v>23</v>
      </c>
      <c r="B15" s="81" t="str">
        <f t="shared" ca="1" si="0"/>
        <v>I- AKTİF (VARLIKLAR) TOPLAMI</v>
      </c>
      <c r="C15" s="82">
        <f ca="1">IF(SUM(INDIRECT("'Veri Formu'" &amp; "!C" &amp; A15):INDIRECT("'Veri Formu'" &amp; "!E" &amp; A15))=0,1,IF(SUM(INDIRECT("'Veri Formu'" &amp; "!C" &amp; A15):INDIRECT("'Veri Formu'" &amp; "!E" &amp; A15))&lt;1000,2,0))</f>
        <v>1</v>
      </c>
      <c r="D15" s="82" t="s">
        <v>87</v>
      </c>
      <c r="E15" s="81" t="str">
        <f ca="1">IF(C15=1,CONCATENATE("Yabancı para cinsinden " &amp; B15," kaleminin değeri boş bırakıldı."),IF(C15=2,CONCATENATE("Yabancı para cinsinden " &amp; B15," kalemi değeri 1000TL  altında girildi"),""))</f>
        <v>Yabancı para cinsinden I- AKTİF (VARLIKLAR) TOPLAMI kaleminin değeri boş bırakıldı.</v>
      </c>
      <c r="F15" s="83" t="str">
        <f t="shared" ca="1" si="3"/>
        <v>Kalemin değerinden emin misiniz?</v>
      </c>
      <c r="G15" s="83">
        <f t="shared" ca="1" si="4"/>
        <v>1</v>
      </c>
    </row>
    <row r="16" spans="1:7" ht="18" customHeight="1" x14ac:dyDescent="0.25">
      <c r="A16" s="80">
        <v>24</v>
      </c>
      <c r="B16" s="81" t="str">
        <f t="shared" ca="1" si="0"/>
        <v>KISA VADELİ VARLIKLAR TOPLAMI</v>
      </c>
      <c r="C16" s="82">
        <f ca="1">IF(SUM(INDIRECT("'Veri Formu'" &amp; "!C" &amp; A16):INDIRECT("'Veri Formu'" &amp; "!E" &amp; A16))=0,1,IF(SUM(INDIRECT("'Veri Formu'" &amp; "!C" &amp; A16):INDIRECT("'Veri Formu'" &amp; "!E" &amp; A16))&lt;1000,2,0))</f>
        <v>1</v>
      </c>
      <c r="D16" s="82" t="s">
        <v>87</v>
      </c>
      <c r="E16" s="81" t="str">
        <f t="shared" ref="E16:E26" ca="1" si="5">IF(C16=1,CONCATENATE("Yabancı para cinsinden " &amp; B16," kaleminin değeri boş bırakıldı."),IF(C16=2,CONCATENATE("Yabancı para cinsinden " &amp; B16," kalemi değeri 1000TL  altında girildi"),""))</f>
        <v>Yabancı para cinsinden KISA VADELİ VARLIKLAR TOPLAMI kaleminin değeri boş bırakıldı.</v>
      </c>
      <c r="F16" s="83" t="str">
        <f t="shared" ca="1" si="3"/>
        <v>Kalemin değerinden emin misiniz?</v>
      </c>
      <c r="G16" s="83">
        <f t="shared" ca="1" si="4"/>
        <v>1</v>
      </c>
    </row>
    <row r="17" spans="1:7" ht="18" customHeight="1" x14ac:dyDescent="0.25">
      <c r="A17" s="80">
        <v>25</v>
      </c>
      <c r="B17" s="81" t="str">
        <f t="shared" ca="1" si="0"/>
        <v>1. Kasa</v>
      </c>
      <c r="C17" s="82">
        <f ca="1">IF(SUM(INDIRECT("'Veri Formu'" &amp; "!C" &amp; A17):INDIRECT("'Veri Formu'" &amp; "!E" &amp; A17))=0,1,IF(SUM(INDIRECT("'Veri Formu'" &amp; "!C" &amp; A17):INDIRECT("'Veri Formu'" &amp; "!E" &amp; A17))&lt;1000,2,0))</f>
        <v>1</v>
      </c>
      <c r="D17" s="82" t="s">
        <v>87</v>
      </c>
      <c r="E17" s="81" t="str">
        <f t="shared" ca="1" si="5"/>
        <v>Yabancı para cinsinden 1. Kasa kaleminin değeri boş bırakıldı.</v>
      </c>
      <c r="F17" s="83" t="str">
        <f t="shared" ca="1" si="3"/>
        <v>Kalemin değerinden emin misiniz?</v>
      </c>
      <c r="G17" s="83">
        <f t="shared" ca="1" si="4"/>
        <v>1</v>
      </c>
    </row>
    <row r="18" spans="1:7" ht="18" customHeight="1" x14ac:dyDescent="0.25">
      <c r="A18" s="80">
        <v>27</v>
      </c>
      <c r="B18" s="81" t="str">
        <f t="shared" ca="1" si="0"/>
        <v>3. Bankalar</v>
      </c>
      <c r="C18" s="82">
        <f ca="1">IF(SUM(INDIRECT("'Veri Formu'" &amp; "!C" &amp; A18):INDIRECT("'Veri Formu'" &amp; "!E" &amp; A18))=0,1,IF(SUM(INDIRECT("'Veri Formu'" &amp; "!C" &amp; A18):INDIRECT("'Veri Formu'" &amp; "!E" &amp; A18))&lt;1000,2,0))</f>
        <v>1</v>
      </c>
      <c r="D18" s="82" t="s">
        <v>87</v>
      </c>
      <c r="E18" s="81" t="str">
        <f t="shared" ca="1" si="5"/>
        <v>Yabancı para cinsinden 3. Bankalar kaleminin değeri boş bırakıldı.</v>
      </c>
      <c r="F18" s="83" t="str">
        <f t="shared" ca="1" si="3"/>
        <v>Kalemin değerinden emin misiniz?</v>
      </c>
      <c r="G18" s="83">
        <f t="shared" ca="1" si="4"/>
        <v>1</v>
      </c>
    </row>
    <row r="19" spans="1:7" ht="18" customHeight="1" x14ac:dyDescent="0.25">
      <c r="A19" s="80">
        <v>30</v>
      </c>
      <c r="B19" s="81" t="str">
        <f t="shared" ca="1" si="0"/>
        <v>6. Kısa Vadeli Ticari Alacaklar</v>
      </c>
      <c r="C19" s="82">
        <f ca="1">IF(SUM(INDIRECT("'Veri Formu'" &amp; "!C" &amp; A19):INDIRECT("'Veri Formu'" &amp; "!E" &amp; A19))=0,1,IF(SUM(INDIRECT("'Veri Formu'" &amp; "!C" &amp; A19):INDIRECT("'Veri Formu'" &amp; "!E" &amp; A19))&lt;1000,2,0))</f>
        <v>1</v>
      </c>
      <c r="D19" s="82" t="s">
        <v>87</v>
      </c>
      <c r="E19" s="81" t="str">
        <f t="shared" ca="1" si="5"/>
        <v>Yabancı para cinsinden 6. Kısa Vadeli Ticari Alacaklar kaleminin değeri boş bırakıldı.</v>
      </c>
      <c r="F19" s="83" t="str">
        <f t="shared" ca="1" si="3"/>
        <v>Kalemin değerinden emin misiniz?</v>
      </c>
      <c r="G19" s="83">
        <f t="shared" ca="1" si="4"/>
        <v>1</v>
      </c>
    </row>
    <row r="20" spans="1:7" ht="18" customHeight="1" x14ac:dyDescent="0.25">
      <c r="A20" s="80">
        <v>33</v>
      </c>
      <c r="B20" s="81" t="str">
        <f t="shared" ca="1" si="0"/>
        <v>9. Stoklar</v>
      </c>
      <c r="C20" s="82">
        <f ca="1">IF(SUM(INDIRECT("'Veri Formu'" &amp; "!C" &amp; A20):INDIRECT("'Veri Formu'" &amp; "!E" &amp; A20))=0,1,IF(SUM(INDIRECT("'Veri Formu'" &amp; "!C" &amp; A20):INDIRECT("'Veri Formu'" &amp; "!E" &amp; A20))&lt;1000,2,0))</f>
        <v>1</v>
      </c>
      <c r="D20" s="82" t="s">
        <v>87</v>
      </c>
      <c r="E20" s="81" t="str">
        <f t="shared" ca="1" si="5"/>
        <v>Yabancı para cinsinden 9. Stoklar kaleminin değeri boş bırakıldı.</v>
      </c>
      <c r="F20" s="83" t="str">
        <f t="shared" ca="1" si="3"/>
        <v>Kalemin değerinden emin misiniz?</v>
      </c>
      <c r="G20" s="83">
        <f t="shared" ca="1" si="4"/>
        <v>1</v>
      </c>
    </row>
    <row r="21" spans="1:7" ht="18" customHeight="1" x14ac:dyDescent="0.25">
      <c r="A21" s="80">
        <v>34</v>
      </c>
      <c r="B21" s="81" t="str">
        <f t="shared" ca="1" si="0"/>
        <v>UZUN VADELİ VARLIKLAR TOPLAMI</v>
      </c>
      <c r="C21" s="82">
        <f ca="1">IF(SUM(INDIRECT("'Veri Formu'" &amp; "!C" &amp; A21):INDIRECT("'Veri Formu'" &amp; "!E" &amp; A21))=0,1,IF(SUM(INDIRECT("'Veri Formu'" &amp; "!C" &amp; A21):INDIRECT("'Veri Formu'" &amp; "!E" &amp; A21))&lt;1000,2,0))</f>
        <v>1</v>
      </c>
      <c r="D21" s="82" t="s">
        <v>87</v>
      </c>
      <c r="E21" s="81" t="str">
        <f t="shared" ca="1" si="5"/>
        <v>Yabancı para cinsinden UZUN VADELİ VARLIKLAR TOPLAMI kaleminin değeri boş bırakıldı.</v>
      </c>
      <c r="F21" s="83" t="str">
        <f t="shared" ca="1" si="3"/>
        <v>Kalemin değerinden emin misiniz?</v>
      </c>
      <c r="G21" s="83">
        <f t="shared" ca="1" si="4"/>
        <v>1</v>
      </c>
    </row>
    <row r="22" spans="1:7" ht="18" customHeight="1" x14ac:dyDescent="0.25">
      <c r="A22" s="80">
        <v>42</v>
      </c>
      <c r="B22" s="81" t="str">
        <f t="shared" ca="1" si="0"/>
        <v>II- PASİF (KAYNAKLAR) TOPLAMI</v>
      </c>
      <c r="C22" s="82">
        <f ca="1">IF(SUM(INDIRECT("'Veri Formu'" &amp; "!C" &amp; A22):INDIRECT("'Veri Formu'" &amp; "!E" &amp; A22))=0,1,IF(SUM(INDIRECT("'Veri Formu'" &amp; "!C" &amp; A22):INDIRECT("'Veri Formu'" &amp; "!E" &amp; A22))&lt;1000,2,0))</f>
        <v>1</v>
      </c>
      <c r="D22" s="82" t="s">
        <v>87</v>
      </c>
      <c r="E22" s="81" t="str">
        <f t="shared" ca="1" si="5"/>
        <v>Yabancı para cinsinden II- PASİF (KAYNAKLAR) TOPLAMI kaleminin değeri boş bırakıldı.</v>
      </c>
      <c r="F22" s="83" t="str">
        <f t="shared" ca="1" si="3"/>
        <v>Kalemin değerinden emin misiniz?</v>
      </c>
      <c r="G22" s="83">
        <f t="shared" ca="1" si="4"/>
        <v>1</v>
      </c>
    </row>
    <row r="23" spans="1:7" ht="18" customHeight="1" x14ac:dyDescent="0.25">
      <c r="A23" s="80">
        <v>43</v>
      </c>
      <c r="B23" s="81" t="str">
        <f t="shared" ca="1" si="0"/>
        <v>KISA VADELİ PASİF KAYNAKLAR TOPLAMI</v>
      </c>
      <c r="C23" s="82">
        <f ca="1">IF(SUM(INDIRECT("'Veri Formu'" &amp; "!C" &amp; A23):INDIRECT("'Veri Formu'" &amp; "!E" &amp; A23))=0,1,IF(SUM(INDIRECT("'Veri Formu'" &amp; "!C" &amp; A23):INDIRECT("'Veri Formu'" &amp; "!E" &amp; A23))&lt;1000,2,0))</f>
        <v>1</v>
      </c>
      <c r="D23" s="82" t="s">
        <v>87</v>
      </c>
      <c r="E23" s="81" t="str">
        <f t="shared" ca="1" si="5"/>
        <v>Yabancı para cinsinden KISA VADELİ PASİF KAYNAKLAR TOPLAMI kaleminin değeri boş bırakıldı.</v>
      </c>
      <c r="F23" s="83" t="str">
        <f t="shared" ca="1" si="3"/>
        <v>Kalemin değerinden emin misiniz?</v>
      </c>
      <c r="G23" s="83">
        <f t="shared" ca="1" si="4"/>
        <v>1</v>
      </c>
    </row>
    <row r="24" spans="1:7" ht="18" customHeight="1" x14ac:dyDescent="0.25">
      <c r="A24" s="80">
        <v>44</v>
      </c>
      <c r="B24" s="81" t="str">
        <f t="shared" ca="1" si="0"/>
        <v>1. Kısa Vadeli Krediler</v>
      </c>
      <c r="C24" s="82">
        <f ca="1">IF(SUM(INDIRECT("'Veri Formu'" &amp; "!C" &amp; A24):INDIRECT("'Veri Formu'" &amp; "!E" &amp; A24))=0,1,IF(SUM(INDIRECT("'Veri Formu'" &amp; "!C" &amp; A24):INDIRECT("'Veri Formu'" &amp; "!E" &amp; A24))&lt;1000,2,0))</f>
        <v>1</v>
      </c>
      <c r="D24" s="82" t="s">
        <v>87</v>
      </c>
      <c r="E24" s="81" t="str">
        <f t="shared" ca="1" si="5"/>
        <v>Yabancı para cinsinden 1. Kısa Vadeli Krediler kaleminin değeri boş bırakıldı.</v>
      </c>
      <c r="F24" s="83" t="str">
        <f t="shared" ca="1" si="3"/>
        <v>Kalemin değerinden emin misiniz?</v>
      </c>
      <c r="G24" s="83">
        <f t="shared" ca="1" si="4"/>
        <v>1</v>
      </c>
    </row>
    <row r="25" spans="1:7" ht="18" customHeight="1" x14ac:dyDescent="0.25">
      <c r="A25" s="80">
        <v>50</v>
      </c>
      <c r="B25" s="81" t="str">
        <f t="shared" ca="1" si="0"/>
        <v>UZUN VADELİ PASİF KAYNAKLAR TOPLAMI</v>
      </c>
      <c r="C25" s="82">
        <f ca="1">IF(SUM(INDIRECT("'Veri Formu'" &amp; "!C" &amp; A25):INDIRECT("'Veri Formu'" &amp; "!E" &amp; A25))=0,1,IF(SUM(INDIRECT("'Veri Formu'" &amp; "!C" &amp; A25):INDIRECT("'Veri Formu'" &amp; "!E" &amp; A25))&lt;1000,2,0))</f>
        <v>1</v>
      </c>
      <c r="D25" s="82" t="s">
        <v>87</v>
      </c>
      <c r="E25" s="81" t="str">
        <f t="shared" ca="1" si="5"/>
        <v>Yabancı para cinsinden UZUN VADELİ PASİF KAYNAKLAR TOPLAMI kaleminin değeri boş bırakıldı.</v>
      </c>
      <c r="F25" s="83" t="str">
        <f t="shared" ca="1" si="3"/>
        <v>Kalemin değerinden emin misiniz?</v>
      </c>
      <c r="G25" s="83">
        <f t="shared" ca="1" si="4"/>
        <v>1</v>
      </c>
    </row>
    <row r="26" spans="1:7" ht="18" customHeight="1" x14ac:dyDescent="0.25">
      <c r="A26" s="80">
        <v>51</v>
      </c>
      <c r="B26" s="81" t="str">
        <f t="shared" ca="1" si="0"/>
        <v>7. Uzun Vadeli Krediler</v>
      </c>
      <c r="C26" s="82">
        <f ca="1">IF(SUM(INDIRECT("'Veri Formu'" &amp; "!C" &amp; A26):INDIRECT("'Veri Formu'" &amp; "!E" &amp; A26))=0,1,IF(SUM(INDIRECT("'Veri Formu'" &amp; "!C" &amp; A26):INDIRECT("'Veri Formu'" &amp; "!E" &amp; A26))&lt;1000,2,0))</f>
        <v>1</v>
      </c>
      <c r="D26" s="82" t="s">
        <v>87</v>
      </c>
      <c r="E26" s="81" t="str">
        <f t="shared" ca="1" si="5"/>
        <v>Yabancı para cinsinden 7. Uzun Vadeli Krediler kaleminin değeri boş bırakıldı.</v>
      </c>
      <c r="F26" s="83" t="str">
        <f t="shared" ca="1" si="3"/>
        <v>Kalemin değerinden emin misiniz?</v>
      </c>
      <c r="G26" s="83">
        <f t="shared" ca="1" si="4"/>
        <v>1</v>
      </c>
    </row>
    <row r="27" spans="1:7" ht="36" customHeight="1" x14ac:dyDescent="0.25">
      <c r="A27" s="80">
        <v>58</v>
      </c>
      <c r="B27" s="81" t="str">
        <f t="shared" ca="1" si="0"/>
        <v>III- NET BİLANÇO İÇİ YABANCI PARA POZİSYONU ("I-II")</v>
      </c>
      <c r="C27" s="82">
        <f ca="1">IF(SUM(INDIRECT("'Veri Formu'" &amp; "!C" &amp; A27):INDIRECT("'Veri Formu'" &amp; "!E" &amp; A27))=0,1,IF(AND(SUM(INDIRECT("'Veri Formu'" &amp; "!C" &amp; A27):INDIRECT("'Veri Formu'" &amp; "!E" &amp; A27))&gt;-1000,SUM(INDIRECT("'Veri Formu'" &amp; "!C" &amp; A27):INDIRECT("'Veri Formu'" &amp; "!E" &amp; A27))&lt;1000),2,0))</f>
        <v>1</v>
      </c>
      <c r="D27" s="82" t="s">
        <v>87</v>
      </c>
      <c r="E27" s="93" t="str">
        <f ca="1">IF(C27=1,CONCATENATE("Yabancı para cinsinden " &amp; B27," kaleminin değeri boş bırakıldı."),IF(C27=2,CONCATENATE("Yabancı para cinsinden " &amp; B27," kalemi değeri 1000TL ve -1000TL arasında girildi."),""))</f>
        <v>Yabancı para cinsinden III- NET BİLANÇO İÇİ YABANCI PARA POZİSYONU ("I-II") kaleminin değeri boş bırakıldı.</v>
      </c>
      <c r="F27" s="83" t="str">
        <f t="shared" ca="1" si="3"/>
        <v>Kalemin değerinden emin misiniz?</v>
      </c>
      <c r="G27" s="83">
        <f t="shared" ca="1" si="4"/>
        <v>1</v>
      </c>
    </row>
    <row r="28" spans="1:7" ht="48.75" customHeight="1" x14ac:dyDescent="0.25">
      <c r="B28" s="81" t="s">
        <v>89</v>
      </c>
      <c r="C28" s="97">
        <f ca="1">IF(OR(TODAY()&lt;VLOOKUP('Veri Formu'!$D$18,Tarihler!$A$1:$C$30,2,0),TODAY()&gt;VLOOKUP('Veri Formu'!$D$18,Tarihler!A1:$C$30,3,0)+DAY(5)),1,0)</f>
        <v>0</v>
      </c>
      <c r="D28" s="92" t="s">
        <v>90</v>
      </c>
      <c r="E28" s="99" t="str">
        <f ca="1">IF(C28=1,"Güncel tarih (bugün) form raporlama tarihi aralıklarının dışında yer almaktadır. Bu uyarı  raporlama tarihinin hatalı seçilmesi veya içinde bulunulan hafta dışında bir tarihe ait formun doldurulması durumunda ortaya çıkar.","-")</f>
        <v>-</v>
      </c>
      <c r="F28" s="83" t="str">
        <f t="shared" ref="F28" ca="1" si="6">IF(C28=0,"Başarılı","Kalemin değerinden emin misiniz?")</f>
        <v>Başarılı</v>
      </c>
      <c r="G28" s="83">
        <f t="shared" ref="G28" ca="1" si="7">C28</f>
        <v>0</v>
      </c>
    </row>
    <row r="29" spans="1:7" ht="18" customHeight="1" x14ac:dyDescent="0.3">
      <c r="B29" s="98"/>
      <c r="C29" s="96"/>
      <c r="E29" s="91"/>
    </row>
    <row r="30" spans="1:7" ht="18" hidden="1" customHeight="1" x14ac:dyDescent="0.25">
      <c r="C30" s="95"/>
    </row>
    <row r="31" spans="1:7" ht="18" hidden="1" customHeight="1" x14ac:dyDescent="0.25">
      <c r="D31" s="95"/>
    </row>
    <row r="32" spans="1:7" ht="18" hidden="1" customHeight="1" x14ac:dyDescent="0.25"/>
  </sheetData>
  <sheetProtection algorithmName="SHA-512" hashValue="ngSW63atD4DQ4BWbboMa3GkSWeA78E8KaSnXJ3j0UQ2m/zYITS+SEtiHhxGql5zf1dmjuxhy7kskjbpRQOkspg==" saltValue="brLvtSj2pmauv6ELhN3Rbw==" spinCount="100000"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7" id="{85C033BC-11DF-46F5-AF19-A6553EF7B4CC}">
            <x14:iconSet iconSet="3Symbols2" showValue="0" custom="1">
              <x14:cfvo type="percent">
                <xm:f>0</xm:f>
              </x14:cfvo>
              <x14:cfvo type="num">
                <xm:f>1</xm:f>
              </x14:cfvo>
              <x14:cfvo type="num">
                <xm:f>2</xm:f>
              </x14:cfvo>
              <x14:cfIcon iconSet="3Symbols2" iconId="2"/>
              <x14:cfIcon iconSet="3Signs" iconId="1"/>
              <x14:cfIcon iconSet="3Signs" iconId="1"/>
            </x14:iconSet>
          </x14:cfRule>
          <xm:sqref>G2:G28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vyofmpe.tcmb.gov.tr</XMLData>
</file>

<file path=customXml/item2.xml><?xml version="1.0" encoding="utf-8"?>
<XMLData TextToDisplay="%CLASSIFICATIONDATETIME%">13:37 02/06/2020</XMLData>
</file>

<file path=customXml/item3.xml><?xml version="1.0" encoding="utf-8"?>
<XMLData TextToDisplay="%DOCUMENTGUID%">{00000000-0000-0000-0000-000000000000}</XMLData>
</file>

<file path=customXml/item4.xml><?xml version="1.0" encoding="utf-8"?>
<XMLData TextToDisplay="%EMAILADDRESS%">Fatih.Mete@tcmb.gov.tr</XMLData>
</file>

<file path=customXml/item5.xml><?xml version="1.0" encoding="utf-8"?>
<XMLData TextToDisplay="RightsWATCHMark">4|TCMB-ISO-DG|{00000000-0000-0000-0000-000000000000}</XMLData>
</file>

<file path=customXml/item6.xml><?xml version="1.0" encoding="utf-8"?>
<XMLData TextToDisplay="%USERNAME%">vyofmpe</XMLData>
</file>

<file path=customXml/itemProps1.xml><?xml version="1.0" encoding="utf-8"?>
<ds:datastoreItem xmlns:ds="http://schemas.openxmlformats.org/officeDocument/2006/customXml" ds:itemID="{633EA231-5E9E-464B-B4E9-63F7C7D783DF}">
  <ds:schemaRefs/>
</ds:datastoreItem>
</file>

<file path=customXml/itemProps2.xml><?xml version="1.0" encoding="utf-8"?>
<ds:datastoreItem xmlns:ds="http://schemas.openxmlformats.org/officeDocument/2006/customXml" ds:itemID="{A71EBCA2-397B-42CC-BE87-9962FA205D44}">
  <ds:schemaRefs/>
</ds:datastoreItem>
</file>

<file path=customXml/itemProps3.xml><?xml version="1.0" encoding="utf-8"?>
<ds:datastoreItem xmlns:ds="http://schemas.openxmlformats.org/officeDocument/2006/customXml" ds:itemID="{B22C4B42-31B6-460B-A3B7-6CA5C52010A6}">
  <ds:schemaRefs/>
</ds:datastoreItem>
</file>

<file path=customXml/itemProps4.xml><?xml version="1.0" encoding="utf-8"?>
<ds:datastoreItem xmlns:ds="http://schemas.openxmlformats.org/officeDocument/2006/customXml" ds:itemID="{17158DDF-4FEB-44D3-AA88-F69998AE5718}">
  <ds:schemaRefs/>
</ds:datastoreItem>
</file>

<file path=customXml/itemProps5.xml><?xml version="1.0" encoding="utf-8"?>
<ds:datastoreItem xmlns:ds="http://schemas.openxmlformats.org/officeDocument/2006/customXml" ds:itemID="{11C4F9D4-E9FB-4D20-8A6A-08A71AB33221}">
  <ds:schemaRefs/>
</ds:datastoreItem>
</file>

<file path=customXml/itemProps6.xml><?xml version="1.0" encoding="utf-8"?>
<ds:datastoreItem xmlns:ds="http://schemas.openxmlformats.org/officeDocument/2006/customXml" ds:itemID="{45B23AE3-CF01-4B25-80DF-AEC5C7D83E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Veri Formu</vt:lpstr>
      <vt:lpstr>Tarihler</vt:lpstr>
      <vt:lpstr>Forma ilişkin açıklamalar</vt:lpstr>
      <vt:lpstr>Kontrol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Haftalık Veri Formu</dc:title>
  <dc:creator>TCMB</dc:creator>
  <cp:lastModifiedBy>Asus</cp:lastModifiedBy>
  <cp:lastPrinted>2017-04-06T07:30:11Z</cp:lastPrinted>
  <dcterms:created xsi:type="dcterms:W3CDTF">2017-04-05T10:41:58Z</dcterms:created>
  <dcterms:modified xsi:type="dcterms:W3CDTF">2020-06-08T13:52:45Z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RightsWATCHMark">
    <vt:lpwstr>4|TCMB-ISO-DG|{00000000-0000-0000-0000-000000000000}</vt:lpwstr>
  </property>
</Properties>
</file>